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<sst xmlns="http://schemas.openxmlformats.org/spreadsheetml/2006/main" count="148" uniqueCount="125">
  <si>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</si>
  <si>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</si>
  <si>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</si>
  <si>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</si>
  <si>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</si>
  <si>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</si>
  <si>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</si>
  <si>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</si>
  <si>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</si>
  <si>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</si>
  <si>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</si>
  <si>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</si>
  <si>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</si>
  <si>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</si>
  <si>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</si>
  <si>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</si>
  <si>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</si>
  <si>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</si>
  <si>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</si>
  <si>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</si>
  <si>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</si>
  <si>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</si>
  <si>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</si>
  <si>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</si>
  <si>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</si>
  <si>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</si>
  <si>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</si>
  <si>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</si>
  <si>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</si>
  <si>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</si>
  <si>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</si>
  <si>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</si>
  <si>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</si>
  <si>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</si>
  <si>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</si>
  <si>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</si>
  <si>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</si>
  <si>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</si>
  <si>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</si>
  <si>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</si>
  <si>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</si>
  <si>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</si>
  <si>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</si>
  <si>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</si>
  <si>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</si>
  <si>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</si>
  <si>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</si>
  <si>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</si>
  <si>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</si>
  <si>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</si>
  <si>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</si>
  <si>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</si>
  <si>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</si>
  <si>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</si>
  <si>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</si>
  <si>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</si>
  <si>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</si>
  <si>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</si>
  <si>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</si>
  <si>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</si>
  <si>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</si>
  <si>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</si>
  <si>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</si>
  <si>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</si>
  <si>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</si>
  <si>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</si>
  <si>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</si>
  <si>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</si>
  <si>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</si>
  <si>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</si>
  <si>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</si>
  <si>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</si>
  <si>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</si>
  <si>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</si>
  <si>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</si>
  <si>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</si>
  <si>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</si>
  <si>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</si>
  <si>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</si>
  <si>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</si>
  <si>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</si>
  <si>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</si>
  <si>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</si>
  <si>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</si>
  <si>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</si>
  <si>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</si>
  <si>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</si>
  <si>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</si>
  <si>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</si>
  <si>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</si>
  <si>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</si>
  <si>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</si>
  <si>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</si>
  <si>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</si>
  <si>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</si>
  <si>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</si>
  <si>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</si>
  <si>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</si>
  <si>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</si>
  <si>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</si>
  <si>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</si>
  <si>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</si>
  <si>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</si>
  <si>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</si>
  <si>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</si>
  <si>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</si>
  <si>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</si>
  <si>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</si>
  <si>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</si>
  <si>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</si>
  <si>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</si>
  <si>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</si>
  <si>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</si>
  <si>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</si>
  <si>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</si>
  <si>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</si>
  <si>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</si>
  <si>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</si>
  <si>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</si>
  <si>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</si>
  <si>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</si>
  <si>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</si>
  <si>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</si>
  <si>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</si>
  <si>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№  15 от 16.04.2014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</si>
</sst>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zoomScalePageLayoutView="0" workbookViewId="0" topLeftCell="A1">
      <selection activeCell="AA8" sqref="AA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6" t="s">
        <v>95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0" t="s">
        <v>87</v>
      </c>
      <c r="S1" s="40" t="s">
        <v>87</v>
      </c>
      <c r="T1" s="41"/>
    </row>
    <row r="2" spans="2:20" ht="15">
      <c r="B2" s="2"/>
      <c r="C2" s="77" t="s">
        <v>88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0" t="s">
        <v>88</v>
      </c>
      <c r="S2" s="40" t="s">
        <v>88</v>
      </c>
      <c r="T2" s="41"/>
    </row>
    <row r="3" spans="2:20" ht="15">
      <c r="B3" s="2"/>
      <c r="C3" s="77" t="s">
        <v>96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0" t="s">
        <v>89</v>
      </c>
      <c r="S3" s="40" t="s">
        <v>89</v>
      </c>
      <c r="T3" s="41"/>
    </row>
    <row r="4" spans="2:20" ht="15">
      <c r="B4" s="2"/>
      <c r="C4" s="77" t="s">
        <v>124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0" t="s">
        <v>90</v>
      </c>
      <c r="S4" s="40" t="s">
        <v>90</v>
      </c>
      <c r="T4" s="41"/>
    </row>
    <row r="5" spans="2:20" ht="2.25" customHeight="1">
      <c r="B5" s="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3" t="s">
        <v>122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2:21" ht="19.5" customHeight="1" hidden="1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5"/>
      <c r="U9" s="75"/>
    </row>
    <row r="10" spans="2:22" ht="15.75" customHeight="1">
      <c r="B10" s="87" t="s">
        <v>0</v>
      </c>
      <c r="C10" s="79" t="s">
        <v>1</v>
      </c>
      <c r="D10" s="79" t="s">
        <v>2</v>
      </c>
      <c r="E10" s="79"/>
      <c r="F10" s="79"/>
      <c r="G10" s="79" t="s">
        <v>3</v>
      </c>
      <c r="H10" s="84" t="s">
        <v>4</v>
      </c>
      <c r="I10" s="85"/>
      <c r="J10" s="86"/>
      <c r="K10" s="79" t="s">
        <v>5</v>
      </c>
      <c r="L10" s="79" t="s">
        <v>6</v>
      </c>
      <c r="M10" s="84" t="s">
        <v>4</v>
      </c>
      <c r="N10" s="85"/>
      <c r="O10" s="86"/>
      <c r="P10" s="79" t="s">
        <v>1</v>
      </c>
      <c r="Q10" s="93" t="s">
        <v>123</v>
      </c>
      <c r="R10" s="89" t="s">
        <v>7</v>
      </c>
      <c r="S10" s="95" t="s">
        <v>8</v>
      </c>
      <c r="T10" s="81" t="s">
        <v>9</v>
      </c>
      <c r="U10" s="71" t="s">
        <v>10</v>
      </c>
      <c r="V10" s="91" t="s">
        <v>11</v>
      </c>
    </row>
    <row r="11" spans="2:22" ht="16.5" customHeight="1">
      <c r="B11" s="88"/>
      <c r="C11" s="80"/>
      <c r="D11" s="80"/>
      <c r="E11" s="80"/>
      <c r="F11" s="80"/>
      <c r="G11" s="80"/>
      <c r="H11" s="80" t="s">
        <v>12</v>
      </c>
      <c r="I11" s="80" t="s">
        <v>13</v>
      </c>
      <c r="J11" s="80" t="s">
        <v>14</v>
      </c>
      <c r="K11" s="80"/>
      <c r="L11" s="80"/>
      <c r="M11" s="80" t="s">
        <v>15</v>
      </c>
      <c r="N11" s="80" t="s">
        <v>13</v>
      </c>
      <c r="O11" s="80" t="s">
        <v>14</v>
      </c>
      <c r="P11" s="80"/>
      <c r="Q11" s="94"/>
      <c r="R11" s="90"/>
      <c r="S11" s="96"/>
      <c r="T11" s="82"/>
      <c r="U11" s="72"/>
      <c r="V11" s="92"/>
    </row>
    <row r="12" spans="2:22" ht="19.5" customHeight="1">
      <c r="B12" s="8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94"/>
      <c r="R12" s="90"/>
      <c r="S12" s="96"/>
      <c r="T12" s="83"/>
      <c r="U12" s="72"/>
      <c r="V12" s="92"/>
    </row>
    <row r="13" spans="2:22" ht="0.75" customHeight="1" hidden="1">
      <c r="B13" s="88"/>
      <c r="C13" s="80"/>
      <c r="D13" s="80"/>
      <c r="E13" s="80"/>
      <c r="F13" s="80"/>
      <c r="G13" s="80"/>
      <c r="H13" s="43"/>
      <c r="I13" s="43"/>
      <c r="J13" s="43"/>
      <c r="K13" s="43"/>
      <c r="L13" s="43"/>
      <c r="M13" s="43"/>
      <c r="N13" s="43"/>
      <c r="O13" s="43"/>
      <c r="P13" s="80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22491.4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3">M15+N15+O15</f>
        <v>2913</v>
      </c>
      <c r="M15" s="55">
        <v>2913</v>
      </c>
      <c r="N15" s="55"/>
      <c r="O15" s="55"/>
      <c r="P15" s="54" t="s">
        <v>18</v>
      </c>
      <c r="Q15" s="68">
        <v>1100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18191.4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1100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117</v>
      </c>
      <c r="Q19" s="68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118</v>
      </c>
      <c r="Q20" s="68">
        <v>1200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99</v>
      </c>
      <c r="C32" s="48" t="s">
        <v>98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1028.3</v>
      </c>
      <c r="R32" s="51"/>
      <c r="S32" s="52"/>
      <c r="T32" s="59"/>
      <c r="U32" s="56"/>
      <c r="V32" s="5"/>
    </row>
    <row r="33" spans="2:22" ht="15" customHeight="1">
      <c r="B33" s="69" t="s">
        <v>101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100</v>
      </c>
      <c r="Q33" s="68">
        <v>1028.3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120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119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14367.3</v>
      </c>
      <c r="R40" s="51" t="e">
        <f t="shared" si="3"/>
        <v>#REF!</v>
      </c>
      <c r="S40" s="52" t="e">
        <f t="shared" si="4"/>
        <v>#REF!</v>
      </c>
      <c r="T40" s="53" t="e">
        <f>M40/M76*100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108</v>
      </c>
      <c r="Q42" s="68">
        <v>100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121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10347.3</v>
      </c>
      <c r="R44" s="51"/>
      <c r="S44" s="52"/>
      <c r="T44" s="59"/>
      <c r="U44" s="56"/>
      <c r="V44" s="5"/>
    </row>
    <row r="45" spans="2:22" ht="16.5" customHeight="1">
      <c r="B45" s="58" t="s">
        <v>114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110</v>
      </c>
      <c r="Q45" s="68">
        <v>900</v>
      </c>
      <c r="R45" s="51"/>
      <c r="S45" s="52"/>
      <c r="T45" s="59"/>
      <c r="U45" s="56"/>
      <c r="V45" s="5"/>
    </row>
    <row r="46" spans="2:22" ht="26.25" customHeight="1">
      <c r="B46" s="58" t="s">
        <v>51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52</v>
      </c>
      <c r="Q46" s="68">
        <v>3020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53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54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55</v>
      </c>
      <c r="C49" s="48" t="s">
        <v>56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215215.2</v>
      </c>
      <c r="R49" s="51">
        <f t="shared" si="3"/>
        <v>483.5075914855298</v>
      </c>
      <c r="S49" s="52">
        <f t="shared" si="4"/>
        <v>103.04159683834008</v>
      </c>
      <c r="T49" s="53" t="e">
        <f>M49/M76*100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103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102</v>
      </c>
      <c r="Q50" s="68">
        <v>186833.5</v>
      </c>
      <c r="R50" s="51"/>
      <c r="S50" s="52"/>
      <c r="T50" s="53"/>
      <c r="U50" s="49"/>
      <c r="V50" s="5"/>
    </row>
    <row r="51" spans="2:22" ht="15" customHeight="1">
      <c r="B51" s="58" t="s">
        <v>57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58</v>
      </c>
      <c r="Q51" s="68">
        <v>9600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97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59</v>
      </c>
      <c r="Q52" s="68">
        <v>18781.7</v>
      </c>
      <c r="R52" s="51"/>
      <c r="S52" s="52"/>
      <c r="T52" s="59"/>
      <c r="U52" s="56"/>
      <c r="V52" s="5"/>
    </row>
    <row r="53" spans="2:22" ht="12.75" customHeight="1" hidden="1">
      <c r="B53" s="58" t="s">
        <v>60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61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62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63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64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65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104</v>
      </c>
      <c r="C59" s="48" t="s">
        <v>105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700</v>
      </c>
      <c r="R59" s="51"/>
      <c r="S59" s="52"/>
      <c r="T59" s="59"/>
      <c r="U59" s="56"/>
      <c r="V59" s="5"/>
    </row>
    <row r="60" spans="2:22" ht="15" customHeight="1">
      <c r="B60" s="58" t="s">
        <v>106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107</v>
      </c>
      <c r="Q60" s="68">
        <v>700</v>
      </c>
      <c r="R60" s="51"/>
      <c r="S60" s="52"/>
      <c r="T60" s="59"/>
      <c r="U60" s="56"/>
      <c r="V60" s="5"/>
    </row>
    <row r="61" spans="2:22" ht="28.5" customHeight="1">
      <c r="B61" s="47" t="s">
        <v>66</v>
      </c>
      <c r="C61" s="48" t="s">
        <v>67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16800</v>
      </c>
      <c r="R61" s="51">
        <f t="shared" si="3"/>
        <v>136.76619947186674</v>
      </c>
      <c r="S61" s="52">
        <f t="shared" si="4"/>
        <v>105.8805606337599</v>
      </c>
      <c r="T61" s="61" t="e">
        <f>M61/M76*100</f>
        <v>#REF!</v>
      </c>
      <c r="U61" s="49">
        <f>SUM(U62:U65)</f>
        <v>4836.4</v>
      </c>
      <c r="V61" s="5">
        <f t="shared" si="5"/>
        <v>172.44231246381608</v>
      </c>
    </row>
    <row r="62" spans="2:22" ht="15">
      <c r="B62" s="58" t="s">
        <v>94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68</v>
      </c>
      <c r="Q62" s="68">
        <v>16800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91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92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70</v>
      </c>
      <c r="C65" s="54" t="s">
        <v>69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69</v>
      </c>
      <c r="Q65" s="68">
        <f aca="true" t="shared" si="9" ref="Q65:Q75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/>
      <c r="Q66" s="68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116</v>
      </c>
      <c r="C67" s="54" t="s">
        <v>112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113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78</v>
      </c>
      <c r="C68" s="48" t="s">
        <v>111</v>
      </c>
      <c r="D68" s="49">
        <f aca="true" t="shared" si="10" ref="D68:O68">SUM(D69:D73)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Q73</f>
        <v>9000</v>
      </c>
      <c r="R68" s="51">
        <f aca="true" t="shared" si="11" ref="R68:R76">K68/H68*100</f>
        <v>315.62952243125903</v>
      </c>
      <c r="S68" s="52">
        <f>M68/H68*100</f>
        <v>101.30246020260492</v>
      </c>
      <c r="T68" s="53" t="e">
        <f>M68/M76*100</f>
        <v>#REF!</v>
      </c>
      <c r="U68" s="49">
        <f>SUM(U69:U73)</f>
        <v>1431.7</v>
      </c>
      <c r="V68" s="5">
        <f>M68/U68*100</f>
        <v>293.357546972131</v>
      </c>
    </row>
    <row r="69" spans="2:22" ht="15.75" customHeight="1" hidden="1">
      <c r="B69" s="58" t="s">
        <v>93</v>
      </c>
      <c r="C69" s="54"/>
      <c r="D69" s="56"/>
      <c r="E69" s="56"/>
      <c r="F69" s="56"/>
      <c r="G69" s="55">
        <f aca="true" t="shared" si="12" ref="G69:G75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71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72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73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74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75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76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77</v>
      </c>
      <c r="Q72" s="68">
        <f t="shared" si="9"/>
        <v>0</v>
      </c>
      <c r="R72" s="51"/>
      <c r="S72" s="52"/>
      <c r="T72" s="59"/>
      <c r="U72" s="56"/>
      <c r="V72" s="5"/>
    </row>
    <row r="73" spans="2:22" ht="15" customHeight="1">
      <c r="B73" s="58" t="s">
        <v>78</v>
      </c>
      <c r="C73" s="54"/>
      <c r="D73" s="56">
        <v>1000</v>
      </c>
      <c r="E73" s="56"/>
      <c r="F73" s="56">
        <v>8000</v>
      </c>
      <c r="G73" s="55">
        <f t="shared" si="12"/>
        <v>4306</v>
      </c>
      <c r="H73" s="56">
        <f>3000+1146</f>
        <v>4146</v>
      </c>
      <c r="I73" s="56"/>
      <c r="J73" s="56">
        <v>160</v>
      </c>
      <c r="K73" s="56">
        <v>13086</v>
      </c>
      <c r="L73" s="56">
        <f t="shared" si="2"/>
        <v>4200</v>
      </c>
      <c r="M73" s="56">
        <v>4200</v>
      </c>
      <c r="N73" s="56"/>
      <c r="O73" s="56"/>
      <c r="P73" s="54" t="s">
        <v>111</v>
      </c>
      <c r="Q73" s="68">
        <v>9000</v>
      </c>
      <c r="R73" s="51">
        <f t="shared" si="11"/>
        <v>315.62952243125903</v>
      </c>
      <c r="S73" s="52">
        <f>M73/H73*100</f>
        <v>101.30246020260492</v>
      </c>
      <c r="T73" s="59"/>
      <c r="U73" s="56">
        <v>1431.7</v>
      </c>
      <c r="V73" s="5">
        <f>M73/U73*100</f>
        <v>293.357546972131</v>
      </c>
    </row>
    <row r="74" spans="2:22" ht="16.5" customHeight="1" hidden="1">
      <c r="B74" s="58" t="s">
        <v>79</v>
      </c>
      <c r="C74" s="54" t="s">
        <v>80</v>
      </c>
      <c r="D74" s="56"/>
      <c r="E74" s="56"/>
      <c r="F74" s="56"/>
      <c r="G74" s="55">
        <f t="shared" si="12"/>
        <v>0</v>
      </c>
      <c r="H74" s="56"/>
      <c r="I74" s="56"/>
      <c r="J74" s="56"/>
      <c r="K74" s="56"/>
      <c r="L74" s="56"/>
      <c r="M74" s="56"/>
      <c r="N74" s="56"/>
      <c r="O74" s="56"/>
      <c r="P74" s="54" t="s">
        <v>80</v>
      </c>
      <c r="Q74" s="68">
        <f t="shared" si="9"/>
        <v>0</v>
      </c>
      <c r="R74" s="51" t="e">
        <f t="shared" si="11"/>
        <v>#DIV/0!</v>
      </c>
      <c r="S74" s="52"/>
      <c r="T74" s="59"/>
      <c r="U74" s="56"/>
      <c r="V74" s="5"/>
    </row>
    <row r="75" spans="2:22" ht="24" customHeight="1" hidden="1">
      <c r="B75" s="58" t="s">
        <v>81</v>
      </c>
      <c r="C75" s="54" t="s">
        <v>82</v>
      </c>
      <c r="D75" s="56"/>
      <c r="E75" s="56"/>
      <c r="F75" s="56">
        <v>4600</v>
      </c>
      <c r="G75" s="55">
        <f t="shared" si="12"/>
        <v>7600</v>
      </c>
      <c r="H75" s="56">
        <v>7600</v>
      </c>
      <c r="I75" s="56"/>
      <c r="J75" s="56"/>
      <c r="K75" s="56">
        <v>5257</v>
      </c>
      <c r="L75" s="56">
        <f>M75+N75+O75</f>
        <v>5200</v>
      </c>
      <c r="M75" s="56">
        <f>4600+600</f>
        <v>5200</v>
      </c>
      <c r="N75" s="56"/>
      <c r="O75" s="56"/>
      <c r="P75" s="54" t="s">
        <v>82</v>
      </c>
      <c r="Q75" s="68">
        <f t="shared" si="9"/>
        <v>5200</v>
      </c>
      <c r="R75" s="51">
        <f t="shared" si="11"/>
        <v>69.17105263157895</v>
      </c>
      <c r="S75" s="52">
        <f>M75/H75*100</f>
        <v>68.42105263157895</v>
      </c>
      <c r="T75" s="59"/>
      <c r="U75" s="56">
        <v>3408.6</v>
      </c>
      <c r="V75" s="5">
        <f>M75/U75*100</f>
        <v>152.55530129672005</v>
      </c>
    </row>
    <row r="76" spans="2:22" ht="15" thickBot="1">
      <c r="B76" s="62" t="s">
        <v>83</v>
      </c>
      <c r="C76" s="63"/>
      <c r="D76" s="64" t="e">
        <f>SUM(D14+D34+D40+D49+#REF!+D61+D68+#REF!+#REF!)</f>
        <v>#REF!</v>
      </c>
      <c r="E76" s="64" t="e">
        <f>SUM(E14+E34+E40+E49+#REF!+E61+E68+#REF!+#REF!)</f>
        <v>#REF!</v>
      </c>
      <c r="F76" s="65" t="e">
        <f>SUM(F14+F34+F40+F49+#REF!+#REF!+F61+F68+#REF!+#REF!)</f>
        <v>#REF!</v>
      </c>
      <c r="G76" s="65" t="e">
        <f>SUM(G14+G34+G40+G49+#REF!+#REF!+G61+G68+#REF!+#REF!)</f>
        <v>#REF!</v>
      </c>
      <c r="H76" s="65" t="e">
        <f>SUM(H14+H34+H40+H49+#REF!+#REF!+H61+H68+#REF!+#REF!)</f>
        <v>#REF!</v>
      </c>
      <c r="I76" s="65" t="e">
        <f>SUM(I14+I34+I40+I49+#REF!+#REF!+I61+I68+#REF!+#REF!)</f>
        <v>#REF!</v>
      </c>
      <c r="J76" s="65" t="e">
        <f>SUM(J14+J34+J40+J49+#REF!+#REF!+J61+J68+#REF!+#REF!)</f>
        <v>#REF!</v>
      </c>
      <c r="K76" s="65" t="e">
        <f>SUM(K14+K34+K40+K49+#REF!+#REF!+K61+K68+#REF!+#REF!)</f>
        <v>#REF!</v>
      </c>
      <c r="L76" s="65" t="e">
        <f>SUM(L14+L34+L40+L49+#REF!+#REF!+L61+L68+#REF!+#REF!)</f>
        <v>#REF!</v>
      </c>
      <c r="M76" s="65" t="e">
        <f>SUM(M14+M34+M40+M49+#REF!+#REF!+M61+M68+#REF!+#REF!)</f>
        <v>#REF!</v>
      </c>
      <c r="N76" s="65" t="e">
        <f>SUM(N14+N34+N40+N49+#REF!+#REF!+N61+N68+#REF!+#REF!)</f>
        <v>#REF!</v>
      </c>
      <c r="O76" s="65" t="e">
        <f>SUM(O14+O34+O40+O49+#REF!+#REF!+O61+O68+#REF!+#REF!)</f>
        <v>#REF!</v>
      </c>
      <c r="P76" s="63"/>
      <c r="Q76" s="66">
        <f>Q14+Q32+Q34+Q40+Q49+Q59+Q61+Q66+Q68</f>
        <v>280972.2</v>
      </c>
      <c r="R76" s="51" t="e">
        <f t="shared" si="11"/>
        <v>#REF!</v>
      </c>
      <c r="S76" s="52" t="e">
        <f>M76/H76*100</f>
        <v>#REF!</v>
      </c>
      <c r="T76" s="67" t="e">
        <f>SUM(T14:T75)</f>
        <v>#REF!</v>
      </c>
      <c r="U76" s="50" t="e">
        <f>SUM(U14+U34+U40+U49+#REF!+#REF!+U61+U68+#REF!+#REF!)</f>
        <v>#REF!</v>
      </c>
      <c r="V76" s="5" t="e">
        <f>M76/U76*100</f>
        <v>#REF!</v>
      </c>
    </row>
    <row r="77" spans="2:22" ht="13.5" customHeight="1" hidden="1" thickBot="1">
      <c r="B77" s="33" t="s">
        <v>84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85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27" customHeight="1">
      <c r="M79" s="22"/>
    </row>
    <row r="80" spans="2:16" ht="27.75" customHeight="1">
      <c r="B80" s="24"/>
      <c r="C80" s="25"/>
      <c r="D80" s="2"/>
      <c r="E80" s="2"/>
      <c r="F80" s="2"/>
      <c r="K80" s="22"/>
      <c r="M80" s="26"/>
      <c r="O80" s="27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32"/>
      <c r="C83" s="25"/>
      <c r="D83" s="2"/>
      <c r="E83" s="2"/>
      <c r="F83" s="2"/>
      <c r="H83" s="29"/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0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sheetProtection/>
  <mergeCells count="28">
    <mergeCell ref="R10:R12"/>
    <mergeCell ref="V10:V12"/>
    <mergeCell ref="H11:H12"/>
    <mergeCell ref="I11:I12"/>
    <mergeCell ref="J11:J12"/>
    <mergeCell ref="M11:M12"/>
    <mergeCell ref="N11:N12"/>
    <mergeCell ref="O11:O12"/>
    <mergeCell ref="Q10:Q12"/>
    <mergeCell ref="S10:S12"/>
    <mergeCell ref="M10:O10"/>
    <mergeCell ref="B10:B13"/>
    <mergeCell ref="P10:P13"/>
    <mergeCell ref="D10:F13"/>
    <mergeCell ref="G10:G13"/>
    <mergeCell ref="C10:C13"/>
    <mergeCell ref="L10:L12"/>
    <mergeCell ref="H10:J10"/>
    <mergeCell ref="U10:U13"/>
    <mergeCell ref="B8:U8"/>
    <mergeCell ref="B9:U9"/>
    <mergeCell ref="C1:Q1"/>
    <mergeCell ref="C2:Q2"/>
    <mergeCell ref="C3:Q3"/>
    <mergeCell ref="C4:Q4"/>
    <mergeCell ref="C5:Q5"/>
    <mergeCell ref="K10:K12"/>
    <mergeCell ref="T10:T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2014-04-17T07:58:28Z</cp:lastPrinted>
  <dcterms:created xsi:type="dcterms:W3CDTF">2007-10-24T16:54:59Z</dcterms:created>
  <dcterms:modified xsi:type="dcterms:W3CDTF">2014-04-17T07:58:57Z</dcterms:modified>
  <cp:category/>
  <cp:version/>
  <cp:contentType/>
  <cp:contentStatus/>
</cp:coreProperties>
</file>