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2"/>
  </bookViews>
  <sheets>
    <sheet name="Ведомственная в целом" sheetId="1" r:id="rId1"/>
    <sheet name="Диаграмма1" sheetId="2" r:id="rId2"/>
    <sheet name="Ведом по главным расп" sheetId="3" r:id="rId3"/>
  </sheets>
  <definedNames/>
  <calcPr fullCalcOnLoad="1"/>
</workbook>
</file>

<file path=xl/sharedStrings.xml><?xml version="1.0" encoding="utf-8"?>
<sst xmlns="http://schemas.openxmlformats.org/spreadsheetml/2006/main" count="2089" uniqueCount="446">
  <si>
    <t>Выравнивание бюджетной обеспеченности муниципальных районов (городских округов) из регионального фонда финансовой поддержки</t>
  </si>
  <si>
    <t>516 01 20</t>
  </si>
  <si>
    <t xml:space="preserve">Выравнивание бюджетной обеспеченности поселений из районного фонда финансовой поддержки </t>
  </si>
  <si>
    <t>516 01 30</t>
  </si>
  <si>
    <t xml:space="preserve">Дотации </t>
  </si>
  <si>
    <t>517 00 00</t>
  </si>
  <si>
    <t>Дотации бюджетам закрытых административно-территориальных образований</t>
  </si>
  <si>
    <t>517 01 00</t>
  </si>
  <si>
    <t xml:space="preserve">Прочие дотации </t>
  </si>
  <si>
    <t>Поддержка мер по обеспечению сбалансированности бюджетов</t>
  </si>
  <si>
    <t>517 02 00</t>
  </si>
  <si>
    <t>Поддержка мер по обеспечению сбалансированности бюджетов закрытых административно-территориальных образований</t>
  </si>
  <si>
    <t>517 06 00</t>
  </si>
  <si>
    <t>Поощрение достижения наилучших показателей деятельности органов исполнительной власти</t>
  </si>
  <si>
    <t>517 07 00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</si>
  <si>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течественной войны, инвалидов и семей, имеющих детей-инвалидов</t>
  </si>
  <si>
    <t>068</t>
  </si>
  <si>
    <t>10</t>
  </si>
  <si>
    <t>008</t>
  </si>
  <si>
    <t>017</t>
  </si>
  <si>
    <t>Мероприятия по экологическому контролю</t>
  </si>
  <si>
    <t>405 00 00</t>
  </si>
  <si>
    <t>Итого расходов: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</si>
  <si>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</si>
  <si>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</si>
  <si>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</si>
  <si>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</si>
  <si>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</si>
  <si>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</si>
  <si>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</si>
  <si>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</si>
  <si>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</si>
  <si>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</si>
  <si>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Целевая статья</t>
  </si>
  <si>
    <t>Вид расхода</t>
  </si>
  <si>
    <t>Бюджет на 2008 год, тыс.руб.)</t>
  </si>
  <si>
    <t>№ п/п</t>
  </si>
  <si>
    <t>Наименование</t>
  </si>
  <si>
    <t xml:space="preserve">Федеральная целевая программа "Дети России" на 2007 - 2010 годы </t>
  </si>
  <si>
    <t>003</t>
  </si>
  <si>
    <t>006</t>
  </si>
  <si>
    <t>Выполнение функций органами местного  самоуправления</t>
  </si>
  <si>
    <t>500</t>
  </si>
  <si>
    <t xml:space="preserve">Бюджетные инвестиции в объекты капитального стоительства, не включенные в целевые программы </t>
  </si>
  <si>
    <t>102 00 00</t>
  </si>
  <si>
    <t xml:space="preserve">Бюджетные инвестиции в объекты капитального стоительства собственности  муниципальныъх образований </t>
  </si>
  <si>
    <t>443 99 00</t>
  </si>
  <si>
    <t>521 00 00</t>
  </si>
  <si>
    <t>Субвенции бюджетам субъектов Российской Федерации и муниципальных образований</t>
  </si>
  <si>
    <t>Иные межбюджетные трансферты  бюджетам бюджетной системы</t>
  </si>
  <si>
    <t>521 03 00</t>
  </si>
  <si>
    <t>Иные межбюджетные трансферты</t>
  </si>
  <si>
    <t>013</t>
  </si>
  <si>
    <t>001</t>
  </si>
  <si>
    <t>014</t>
  </si>
  <si>
    <t>005</t>
  </si>
  <si>
    <t>833</t>
  </si>
  <si>
    <t>1050</t>
  </si>
  <si>
    <t>2087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</si>
  <si>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заключенными соглашениями</t>
  </si>
  <si>
    <t>521 06 00</t>
  </si>
  <si>
    <t>01</t>
  </si>
  <si>
    <t>02</t>
  </si>
  <si>
    <t>03</t>
  </si>
  <si>
    <t>04</t>
  </si>
  <si>
    <t>05</t>
  </si>
  <si>
    <t>06</t>
  </si>
  <si>
    <t>00</t>
  </si>
  <si>
    <t>07</t>
  </si>
  <si>
    <t>08</t>
  </si>
  <si>
    <t>000</t>
  </si>
  <si>
    <t>09</t>
  </si>
  <si>
    <t>Раздел</t>
  </si>
  <si>
    <t>Подраздел</t>
  </si>
  <si>
    <t>Общегосударственные вопросы</t>
  </si>
  <si>
    <t>000 00 00</t>
  </si>
  <si>
    <t>Функционирование высшего должностного лица субъекта Российской Федерации и муниципального образования</t>
  </si>
  <si>
    <t>02 </t>
  </si>
  <si>
    <t>000 00 00 </t>
  </si>
  <si>
    <t>000 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</si>
  <si>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</si>
  <si>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</si>
  <si>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Глава муниципального образования</t>
  </si>
  <si>
    <t xml:space="preserve">002 03 00 </t>
  </si>
  <si>
    <t>Выполнение функций органами местного самоуправления</t>
  </si>
  <si>
    <t>002 03 00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</si>
  <si>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</si>
  <si>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</si>
  <si>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002 04 00</t>
  </si>
  <si>
    <t>Выполнение функций государственными органами</t>
  </si>
  <si>
    <t>Депутаты представительного органа муниципального образования</t>
  </si>
  <si>
    <t>002 12 00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</si>
  <si>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</si>
  <si>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 000 00 00</t>
  </si>
  <si>
    <t>Глава местной администрации (исполнительно-распорядительного органа муниципального образования)</t>
  </si>
  <si>
    <t>002 08 00</t>
  </si>
  <si>
    <t>Судебная система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</si>
  <si>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</si>
  <si>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001 40 00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</si>
  <si>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</si>
  <si>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</si>
  <si>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002 25 00</t>
  </si>
  <si>
    <t>Резервные фонды</t>
  </si>
  <si>
    <t>070 00 00</t>
  </si>
  <si>
    <t>Резервные фонды местных администраций</t>
  </si>
  <si>
    <t>070 05 00</t>
  </si>
  <si>
    <t>Прочие расходы</t>
  </si>
  <si>
    <t>Другие общегосударственные вопросы</t>
  </si>
  <si>
    <t>000 00 00</t>
  </si>
  <si>
    <t>Руководство и управление в сфере установленных функций</t>
  </si>
  <si>
    <t>001 00 00</t>
  </si>
  <si>
    <t xml:space="preserve">Государственная регистрация актов гражданского состояния </t>
  </si>
  <si>
    <t>001 38 00</t>
  </si>
  <si>
    <t>Выполнение функций бюджетными учреждениями</t>
  </si>
  <si>
    <t>Обеспечение деятельности подведомственных учреждений</t>
  </si>
  <si>
    <t>002 99 00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</si>
  <si>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</si>
  <si>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</si>
  <si>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</si>
  <si>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</si>
  <si>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</si>
  <si>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</si>
  <si>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</si>
  <si>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</si>
  <si>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Учреждения по обеспечению хозяйственного обслуживания</t>
  </si>
  <si>
    <t>093 00 00</t>
  </si>
  <si>
    <t>Национальная безопасность и правоохранительная деятельность</t>
  </si>
  <si>
    <t>Органы внутренних дел</t>
  </si>
  <si>
    <t>Бюджетные инвестиции</t>
  </si>
  <si>
    <t>102 02 00</t>
  </si>
  <si>
    <t>Воинские формирования (органы, подразделения)</t>
  </si>
  <si>
    <t>202 00 00</t>
  </si>
  <si>
    <t>Функционирование органов в сфере национальной безопасности, правоохранительной деятельности и обороны</t>
  </si>
  <si>
    <t>Социальные выплаты</t>
  </si>
  <si>
    <t>Функционирование органов в сфере национальной безопасности и правоохранительной деятельности</t>
  </si>
  <si>
    <t>202 67 00</t>
  </si>
  <si>
    <t>Региональные целевые программы</t>
  </si>
  <si>
    <t>522 00 00</t>
  </si>
  <si>
    <t>Целевые программы муниципальных образований</t>
  </si>
  <si>
    <t>795 00 00</t>
  </si>
  <si>
    <t>Предупреждение и ликвидация последствий чрезвычайных ситуаций природного и техногенного характера, гражданская оборона</t>
  </si>
  <si>
    <t>00000 00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</si>
  <si>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</si>
  <si>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</si>
  <si>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</si>
  <si>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</si>
  <si>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Бюджетные инвестиции в объекты капитального строительства, не включенные в целевые программы</t>
  </si>
  <si>
    <t xml:space="preserve">102 00 00 </t>
  </si>
  <si>
    <t>Строительство объектов общегражданского назначения</t>
  </si>
  <si>
    <t>Национальная  экономика</t>
  </si>
  <si>
    <t>Сельское хозяйство и рыболовство</t>
  </si>
  <si>
    <t>Территориальные органы</t>
  </si>
  <si>
    <t>002 15 00</t>
  </si>
  <si>
    <t>Федеральные целевые программы</t>
  </si>
  <si>
    <t>100 00 00</t>
  </si>
  <si>
    <t>Федеральная целевая программа «Социальное развитие села до 2010 года»</t>
  </si>
  <si>
    <t>100 11 00</t>
  </si>
  <si>
    <t>Федеральная целевая программа «Преодоление последствий радиационных аварий на период до 2010 года»</t>
  </si>
  <si>
    <t>100 29 00</t>
  </si>
  <si>
    <t>Субсидии юридическим лицам</t>
  </si>
  <si>
    <t>Мероприятия в области сельскохозяйственного производства</t>
  </si>
  <si>
    <t xml:space="preserve">Транспорт                                                            </t>
  </si>
  <si>
    <t>Автомобильный транспорт</t>
  </si>
  <si>
    <t>303 00 00</t>
  </si>
  <si>
    <t>Отдельные мероприятия в области автомобильного транспорта</t>
  </si>
  <si>
    <t>303 02 00</t>
  </si>
  <si>
    <t xml:space="preserve">Другие виды транспорта </t>
  </si>
  <si>
    <t>317 00 00</t>
  </si>
  <si>
    <t>Субсидии на проведение отдельных мероприятий по другим видам транспорта</t>
  </si>
  <si>
    <t>317 01 00</t>
  </si>
  <si>
    <t>Иные безвозмездные и безвозвратные перечисления</t>
  </si>
  <si>
    <t>520 00 00</t>
  </si>
  <si>
    <t>Связь и информатика</t>
  </si>
  <si>
    <t>Другие вопросы в области национальной экономики</t>
  </si>
  <si>
    <t>Федеральная целевая программа «Экономическое и социальное развитие коренных малочисленных народов Севера до 2011 года»</t>
  </si>
  <si>
    <t>100 09 00</t>
  </si>
  <si>
    <t xml:space="preserve">Бюджетные инвестиции в объекты капитального строительства государственной собственности субъектов Российской Федерации </t>
  </si>
  <si>
    <t xml:space="preserve">102 01 01 </t>
  </si>
  <si>
    <t>102 01 01</t>
  </si>
  <si>
    <t xml:space="preserve">Бюджетные инвестиции в объекты капитального строительства собственности муниципальных образований </t>
  </si>
  <si>
    <t>102 01 02</t>
  </si>
  <si>
    <t>Мероприятия в области строительства, архитектуры и градостроительства</t>
  </si>
  <si>
    <t>338 00 00</t>
  </si>
  <si>
    <t>Малый бизнес и предпринимательство</t>
  </si>
  <si>
    <t>345 00 00</t>
  </si>
  <si>
    <t>Субсидии на государственную поддержку малого предпринимательства, включая крестьянские (фермерские) хозяйства</t>
  </si>
  <si>
    <t>345 01 00</t>
  </si>
  <si>
    <t>Жилищно-коммунальное хозяйство</t>
  </si>
  <si>
    <t>Жилищное хозяйство</t>
  </si>
  <si>
    <t>Субсидии на обеспечение жильем молодых семей и молодых специалистов, проживающих и работающих в сельской местности</t>
  </si>
  <si>
    <t>Федеральная целевая программа «Жилище» на 2002 - 2010 годы (второй этап)</t>
  </si>
  <si>
    <t xml:space="preserve">104 00 00 </t>
  </si>
  <si>
    <t xml:space="preserve">Поддержка жилищного хозяйства </t>
  </si>
  <si>
    <t>350 00 00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</si>
  <si>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</si>
  <si>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350 01 00</t>
  </si>
  <si>
    <t>Благоустройство</t>
  </si>
  <si>
    <t>600 00 00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</si>
  <si>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</si>
  <si>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</si>
  <si>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Другие вопросы в области жилищно-коммунального хозяйства</t>
  </si>
  <si>
    <t>Охрана окружающей среды</t>
  </si>
  <si>
    <t>Образование</t>
  </si>
  <si>
    <t>Дошкольное образование</t>
  </si>
  <si>
    <t>Детские дошкольные учреждения</t>
  </si>
  <si>
    <t>420 00 00</t>
  </si>
  <si>
    <t>420 99 00</t>
  </si>
  <si>
    <t>Общее образование</t>
  </si>
  <si>
    <t>Школы-детские сады, школы начальные, неполные средние и средние</t>
  </si>
  <si>
    <t>421 00 00</t>
  </si>
  <si>
    <t>421 99 00</t>
  </si>
  <si>
    <t>Школы-интернаты</t>
  </si>
  <si>
    <t>422 00 00</t>
  </si>
  <si>
    <t>422 99 00</t>
  </si>
  <si>
    <t>Учреждения по внешкольной работе с детьми</t>
  </si>
  <si>
    <t>423 00 00</t>
  </si>
  <si>
    <t>423 99 00</t>
  </si>
  <si>
    <t>Детские дома</t>
  </si>
  <si>
    <t>424 00 00</t>
  </si>
  <si>
    <t>424 99 00</t>
  </si>
  <si>
    <t>Мероприятия в области образования</t>
  </si>
  <si>
    <t>436 00 00</t>
  </si>
  <si>
    <t>Совершенствование организации питания учащихся в общеобразовательных учреждениях</t>
  </si>
  <si>
    <t>436 12 00</t>
  </si>
  <si>
    <t xml:space="preserve">Ежемесячное денежное вознаграждение за классное руководство </t>
  </si>
  <si>
    <t>520 09 00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</si>
  <si>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</si>
  <si>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</si>
  <si>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</si>
  <si>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</si>
  <si>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</si>
  <si>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Мероприятия по проведению оздоровительной кампании детей</t>
  </si>
  <si>
    <t xml:space="preserve">432 00 00 </t>
  </si>
  <si>
    <t xml:space="preserve">Оздоровление детей </t>
  </si>
  <si>
    <t>432 02 00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</si>
  <si>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</si>
  <si>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</si>
  <si>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</si>
  <si>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</si>
  <si>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Культура, кинематография и средства массовой информации</t>
  </si>
  <si>
    <t xml:space="preserve">Культура </t>
  </si>
  <si>
    <t>Библиотеки</t>
  </si>
  <si>
    <t>442 00 00</t>
  </si>
  <si>
    <t>442 99 00</t>
  </si>
  <si>
    <t>Театры, цирки, концертные и другие организации исполнительских искусств</t>
  </si>
  <si>
    <t>443 00 00</t>
  </si>
  <si>
    <t>Мероприятия в сфере культуры, кинематографии и средств массовой информации</t>
  </si>
  <si>
    <t>450 00 00</t>
  </si>
  <si>
    <t>Комплектование книжных фондов библиотек муниципальных образований</t>
  </si>
  <si>
    <t>450 06 00</t>
  </si>
  <si>
    <t>Государственная поддержка в сфере культуры, кинематографии и средств массовой информации</t>
  </si>
  <si>
    <t>450 85 00</t>
  </si>
  <si>
    <t>Телевидение и радиовещание</t>
  </si>
  <si>
    <t xml:space="preserve">000 00 00 </t>
  </si>
  <si>
    <t>Субсидии телерадиокомпаниям и телерадиоорганизациям</t>
  </si>
  <si>
    <t>453 01 00</t>
  </si>
  <si>
    <t>Периодическая печать и издательства</t>
  </si>
  <si>
    <t>Периодическая печать</t>
  </si>
  <si>
    <t>456 00 00</t>
  </si>
  <si>
    <t>Другие вопросы в области культуры, кинематографии и средств массовой информации</t>
  </si>
  <si>
    <t>Здравоохранение, физическая культура и спорт</t>
  </si>
  <si>
    <t>Стационарная медицинская помощь</t>
  </si>
  <si>
    <t>Больницы, клиники, госпитали, медико-санитарные части</t>
  </si>
  <si>
    <t>470 00 00</t>
  </si>
  <si>
    <t>470 99 00</t>
  </si>
  <si>
    <t>Поликлиники, амбулатории, диагностические центры</t>
  </si>
  <si>
    <t>471 00 00</t>
  </si>
  <si>
    <t>471 99 00</t>
  </si>
  <si>
    <t>Фельдшерско-акушерские пункты</t>
  </si>
  <si>
    <t>478 00 00</t>
  </si>
  <si>
    <t>478 99 00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</si>
  <si>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</si>
  <si>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520 18 00</t>
  </si>
  <si>
    <t>Скорая медицинская помощь</t>
  </si>
  <si>
    <t>Станции скорой и неотложной помощи</t>
  </si>
  <si>
    <t>477 00 00</t>
  </si>
  <si>
    <t>477 99 00</t>
  </si>
  <si>
    <t>Физическая культура и спорт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</si>
  <si>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</si>
  <si>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</si>
  <si>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и физической культуры, туризма </t>
  </si>
  <si>
    <t>512 97 00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</si>
  <si>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</si>
  <si>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</si>
  <si>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</si>
  <si>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</si>
  <si>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</si>
  <si>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</si>
  <si>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Региональная доплата к пенсии пенсионерам, получающим минимальную пенсию по старости и иные региональные доплаты к пенсиям</t>
  </si>
  <si>
    <t>491 02 00</t>
  </si>
  <si>
    <t>Социальное обслуживание населения</t>
  </si>
  <si>
    <t>Учреждения социального обслуживания населения</t>
  </si>
  <si>
    <t>507 00 00</t>
  </si>
  <si>
    <t>507 99 00</t>
  </si>
  <si>
    <t>Социальное обеспечение населения</t>
  </si>
  <si>
    <t>Субсидии на обеспечение жильем граждан Российской Федерации, проживающих в сельской местности</t>
  </si>
  <si>
    <t>Мероприятия в области социальной политики</t>
  </si>
  <si>
    <t>Подпрограмма «Обеспечение жильем молодых семей»</t>
  </si>
  <si>
    <t xml:space="preserve">104 02 00 </t>
  </si>
  <si>
    <t>Субсидии на обеспечение жильем</t>
  </si>
  <si>
    <t>Переселение граждан из жилищного фонда, признанного непригодным для проживания, и/или жилищного фонда с высоким уровнем износа (более 70 процентов)</t>
  </si>
  <si>
    <t xml:space="preserve">104 04 00 </t>
  </si>
  <si>
    <t>Социальная помощь</t>
  </si>
  <si>
    <t>505 00 00</t>
  </si>
  <si>
    <t>Социальная поддержка Героев Социалистического труда и полных кавалеров ордена Трудовой Славы</t>
  </si>
  <si>
    <t>505 09 02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</si>
  <si>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</si>
  <si>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505 22 05</t>
  </si>
  <si>
    <t>Компенсации за утраченное жилье и (или) имущество гражданам, пострадавшим в результате разрешения кризиса в Чеченской Республике</t>
  </si>
  <si>
    <t>505 27 00</t>
  </si>
  <si>
    <t>Обеспечение инвалидов транспортными средствами</t>
  </si>
  <si>
    <t>505 28 00</t>
  </si>
  <si>
    <t>Обеспечение мер социальной поддержки для лиц, награжденных знаком «Почетный донор СССР», «Почетный донор России»</t>
  </si>
  <si>
    <t>505 29 01</t>
  </si>
  <si>
    <t xml:space="preserve">Ежемесячное пособие на ребенка </t>
  </si>
  <si>
    <t>505 30 00</t>
  </si>
  <si>
    <t>Обеспечение мер социальной поддержки ветеранов труда и тружеников тыла</t>
  </si>
  <si>
    <t>505 31 00</t>
  </si>
  <si>
    <t xml:space="preserve">Обеспечение мер социальной поддержки ветеранов труда </t>
  </si>
  <si>
    <t>505 31 10</t>
  </si>
  <si>
    <t>Обеспечение мер социальной поддержки тружеников тыла</t>
  </si>
  <si>
    <t>505 31 20</t>
  </si>
  <si>
    <t>505 33 00</t>
  </si>
  <si>
    <t>505 34 00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</si>
  <si>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</si>
  <si>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</si>
  <si>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 xml:space="preserve"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граждан, оказание мер социальной поддержки которым относится к ведению Российской Федерации и субъектов Российской Федерации  </t>
  </si>
  <si>
    <t>505 37 00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</si>
  <si>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</si>
  <si>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505 44 01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</si>
  <si>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</si>
  <si>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505 45 00</t>
  </si>
  <si>
    <t>Оплата жилищно-коммунальных услуг отдельным категориям граждан</t>
  </si>
  <si>
    <t>505 46 00</t>
  </si>
  <si>
    <t>Обеспечение мер социальной поддержки реабилитированных лиц и лиц, признанных  пострадавшими от политических репрессий</t>
  </si>
  <si>
    <t>505 47 00</t>
  </si>
  <si>
    <t>Предоставление гражданам субсидий на оплату жилого помещения  и коммунальных услуг</t>
  </si>
  <si>
    <t>505 48 00</t>
  </si>
  <si>
    <t>Единовременные денежные компенсации реабилитированным  лицам</t>
  </si>
  <si>
    <t>505 49 01</t>
  </si>
  <si>
    <t>Оказание других видов социальной помощи</t>
  </si>
  <si>
    <t>505 85 00</t>
  </si>
  <si>
    <t>Реализация государственной политики занятости населения</t>
  </si>
  <si>
    <t>510 00 00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</si>
  <si>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</si>
  <si>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510 02 00</t>
  </si>
  <si>
    <t>Реализация государственных функций в области социальной политики</t>
  </si>
  <si>
    <t>514 00 00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</si>
  <si>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</si>
  <si>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</si>
  <si>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</si>
  <si>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</si>
  <si>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Мероприятия по борьбе с беспризорностью, по опеке и попечительству</t>
  </si>
  <si>
    <t>511 00 00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</si>
  <si>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</si>
  <si>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 xml:space="preserve">511 02 00 </t>
  </si>
  <si>
    <t>511 02 00</t>
  </si>
  <si>
    <t>Профилактика безнадзорности и правонарушений несовершеннолетних</t>
  </si>
  <si>
    <t xml:space="preserve">511 03 00 </t>
  </si>
  <si>
    <t>511 03 00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</si>
  <si>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</si>
  <si>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</si>
  <si>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ребенка в семье опекуна и приемной семье, а также оплата труда приемного родителя</t>
  </si>
  <si>
    <t>520 13 00</t>
  </si>
  <si>
    <t>Материальное обеспечение приемной семьи</t>
  </si>
  <si>
    <t>520 13 10</t>
  </si>
  <si>
    <t>Выплаты приемной семье на содержание подопечных детей</t>
  </si>
  <si>
    <t>520 13 11</t>
  </si>
  <si>
    <t>505 13 11</t>
  </si>
  <si>
    <t>Оплата труда приемного родителя</t>
  </si>
  <si>
    <t>520 13 12</t>
  </si>
  <si>
    <t>Выплаты семьям опекунов на содержание подопечных детей</t>
  </si>
  <si>
    <t>520 13 13</t>
  </si>
  <si>
    <t>Материальное обеспечение патронатной  семьи</t>
  </si>
  <si>
    <t>520 30 10</t>
  </si>
  <si>
    <t>Выплаты патронатной семье на содержание подопечных детей</t>
  </si>
  <si>
    <t>520 30 11</t>
  </si>
  <si>
    <t>Оплата труда патронатного родителя</t>
  </si>
  <si>
    <t>520 30 12</t>
  </si>
  <si>
    <t>Другие вопросы в области социальной политики</t>
  </si>
  <si>
    <t>Федеральная целевая программа «Социальная поддержка инвалидов на 2006-2010 годы»</t>
  </si>
  <si>
    <t>100 07 00</t>
  </si>
  <si>
    <t>Расходы общепрограммного характера по федеральной целевой программе «Социальная поддержка инвалидов на 2006-2010 годы»</t>
  </si>
  <si>
    <t>100 07 02</t>
  </si>
  <si>
    <t>100 13 00</t>
  </si>
  <si>
    <t>Подпрограмма "Дети и семья"</t>
  </si>
  <si>
    <t>100 13 02</t>
  </si>
  <si>
    <t>Непрограммные инвестиции в основные фонды</t>
  </si>
  <si>
    <t>Межбюджетные трансферты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</si>
  <si>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</si>
  <si>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</si>
  <si>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</si>
  <si>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</si>
  <si>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 xml:space="preserve">Выравнивание бюджетной обеспеченности поселений из регионального фонда финансовой поддержки </t>
  </si>
  <si>
    <t>516 01 10</t>
  </si>
  <si>
    <t>Фонд финансовой поддержки</t>
  </si>
  <si>
    <t>Приложение   6</t>
  </si>
  <si>
    <t>к Решению Совета депутатов</t>
  </si>
  <si>
    <t>Гатчинского муниципального района</t>
  </si>
  <si>
    <t>№___  от    ноября    2007 года</t>
  </si>
  <si>
    <t xml:space="preserve">Распределение бюджетных ассигнований по разделам и подразделам, целевым статьям , видим расхода классификации расходов бюджета Гатчинского муниципального района  на 2008 год </t>
  </si>
  <si>
    <t>Дворцы и дома культуры, другие учреждения культуры и средств массовой информации</t>
  </si>
  <si>
    <t>440 00 00</t>
  </si>
  <si>
    <t>440 99 00</t>
  </si>
  <si>
    <t>МУК СККЦ "Юбилейный"</t>
  </si>
  <si>
    <t>МОУ ДОД ДЮСШ "Ника"</t>
  </si>
  <si>
    <t>Сиверского городского поселения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</si>
  <si>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</si>
  <si>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</si>
  <si>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</si>
  <si>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001 36 00</t>
  </si>
  <si>
    <t>Обеспечение пожарной безопасности</t>
  </si>
  <si>
    <t xml:space="preserve">Функционирование органов в сфере национальной безопасности, правоохранительной деятельности </t>
  </si>
  <si>
    <t>Топливно-энергетический комплекс</t>
  </si>
  <si>
    <t xml:space="preserve">04 </t>
  </si>
  <si>
    <t>Мероприятия в области коммунального хозяйства</t>
  </si>
  <si>
    <t>351 05 00</t>
  </si>
  <si>
    <t>Уличное освещение</t>
  </si>
  <si>
    <t>600 01 00</t>
  </si>
  <si>
    <t>Озеленение</t>
  </si>
  <si>
    <t>600 03 00</t>
  </si>
  <si>
    <t>Прочие мероприятия по благоустройству</t>
  </si>
  <si>
    <t>600 05 00</t>
  </si>
  <si>
    <t>Администрация Сиверского городского поселения</t>
  </si>
  <si>
    <t>ИТОГО</t>
  </si>
  <si>
    <t xml:space="preserve">512 00 00 </t>
  </si>
  <si>
    <t>248 01 00</t>
  </si>
  <si>
    <t>Целевая программа "Переселение граждан из аварийного жилищного фонда на период 2008-2011 гг."</t>
  </si>
  <si>
    <t>Молодежная  политика и оздоровление детей</t>
  </si>
  <si>
    <t>Оздоровление детей</t>
  </si>
  <si>
    <t>14</t>
  </si>
  <si>
    <t>350 02 00</t>
  </si>
  <si>
    <t>Приложение   4</t>
  </si>
  <si>
    <t>Общекономические вопросы</t>
  </si>
  <si>
    <t xml:space="preserve">350 03 00 </t>
  </si>
  <si>
    <t>505 33 03</t>
  </si>
  <si>
    <t xml:space="preserve">Ведомственная  структура  расходов бюджета Сиверского городского поселения на 2010 год </t>
  </si>
  <si>
    <t>Бюджет на 2010 год, (тыс.руб.)</t>
  </si>
  <si>
    <t>Исполнено за 2010 год, (тыс.руб.)</t>
  </si>
  <si>
    <t>%исполнения за 2010 год.</t>
  </si>
  <si>
    <t>Прочие услуги , работы</t>
  </si>
  <si>
    <t>795 26 00</t>
  </si>
  <si>
    <t>102 0100</t>
  </si>
  <si>
    <t xml:space="preserve">Социальное обеспечение </t>
  </si>
  <si>
    <t>№ 13 от 25.04.2011 года</t>
  </si>
  <si>
    <t>к Решению совета депутатов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</si>
</sst>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1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49" fontId="1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vertical="center" wrapText="1"/>
    </xf>
    <xf numFmtId="49" fontId="0" fillId="0" borderId="0" xfId="0" applyNumberFormat="1" applyAlignment="1" applyProtection="1">
      <alignment vertical="center" wrapText="1"/>
      <protection locked="0"/>
    </xf>
    <xf numFmtId="49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1" fillId="0" borderId="0" xfId="0" applyNumberFormat="1" applyFont="1" applyFill="1" applyAlignment="1">
      <alignment vertical="center" wrapText="1"/>
    </xf>
    <xf numFmtId="49" fontId="0" fillId="0" borderId="0" xfId="0" applyNumberFormat="1" applyFill="1" applyAlignment="1" applyProtection="1">
      <alignment vertical="center" wrapText="1"/>
      <protection locked="0"/>
    </xf>
    <xf numFmtId="2" fontId="2" fillId="2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 applyProtection="1">
      <alignment vertical="center" wrapText="1"/>
      <protection locked="0"/>
    </xf>
    <xf numFmtId="49" fontId="2" fillId="3" borderId="1" xfId="0" applyNumberFormat="1" applyFont="1" applyFill="1" applyBorder="1" applyAlignment="1">
      <alignment horizontal="left" vertical="center" wrapText="1"/>
    </xf>
    <xf numFmtId="168" fontId="2" fillId="0" borderId="0" xfId="0" applyNumberFormat="1" applyFont="1" applyAlignment="1" applyProtection="1">
      <alignment horizontal="center" vertical="center" wrapText="1"/>
      <protection locked="0"/>
    </xf>
    <xf numFmtId="168" fontId="2" fillId="0" borderId="0" xfId="0" applyNumberFormat="1" applyFont="1" applyFill="1" applyAlignment="1" applyProtection="1">
      <alignment horizontal="center" vertical="center" wrapText="1"/>
      <protection locked="0"/>
    </xf>
    <xf numFmtId="49" fontId="1" fillId="0" borderId="2" xfId="0" applyNumberFormat="1" applyFont="1" applyBorder="1" applyAlignment="1">
      <alignment vertical="center" wrapText="1"/>
    </xf>
    <xf numFmtId="168" fontId="5" fillId="0" borderId="3" xfId="0" applyNumberFormat="1" applyFont="1" applyBorder="1" applyAlignment="1" applyProtection="1">
      <alignment horizontal="center" vertical="center" wrapText="1"/>
      <protection locked="0"/>
    </xf>
    <xf numFmtId="49" fontId="1" fillId="0" borderId="4" xfId="0" applyNumberFormat="1" applyFont="1" applyBorder="1" applyAlignment="1">
      <alignment vertical="center" wrapText="1"/>
    </xf>
    <xf numFmtId="168" fontId="5" fillId="0" borderId="5" xfId="0" applyNumberFormat="1" applyFont="1" applyBorder="1" applyAlignment="1" applyProtection="1">
      <alignment horizontal="center" vertical="center" wrapText="1"/>
      <protection locked="0"/>
    </xf>
    <xf numFmtId="168" fontId="2" fillId="0" borderId="5" xfId="0" applyNumberFormat="1" applyFont="1" applyBorder="1" applyAlignment="1" applyProtection="1">
      <alignment horizontal="center" vertical="center" wrapText="1"/>
      <protection locked="0"/>
    </xf>
    <xf numFmtId="49" fontId="1" fillId="0" borderId="4" xfId="0" applyNumberFormat="1" applyFont="1" applyFill="1" applyBorder="1" applyAlignment="1">
      <alignment vertical="center" wrapText="1"/>
    </xf>
    <xf numFmtId="168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168" fontId="2" fillId="3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6" xfId="0" applyNumberFormat="1" applyFont="1" applyBorder="1" applyAlignment="1">
      <alignment vertical="center" wrapText="1"/>
    </xf>
    <xf numFmtId="168" fontId="5" fillId="0" borderId="7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49" fontId="5" fillId="0" borderId="8" xfId="0" applyNumberFormat="1" applyFont="1" applyBorder="1" applyAlignment="1">
      <alignment horizontal="left" vertical="center" wrapText="1"/>
    </xf>
    <xf numFmtId="49" fontId="8" fillId="0" borderId="8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right" wrapText="1"/>
    </xf>
    <xf numFmtId="49" fontId="5" fillId="0" borderId="1" xfId="0" applyNumberFormat="1" applyFont="1" applyBorder="1" applyAlignment="1">
      <alignment vertical="center" wrapText="1"/>
    </xf>
    <xf numFmtId="49" fontId="2" fillId="0" borderId="9" xfId="0" applyNumberFormat="1" applyFont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 applyProtection="1">
      <alignment horizontal="left" vertical="center" wrapText="1"/>
      <protection locked="0"/>
    </xf>
    <xf numFmtId="49" fontId="0" fillId="0" borderId="0" xfId="0" applyNumberFormat="1" applyFont="1" applyAlignment="1" applyProtection="1">
      <alignment vertical="center" wrapText="1"/>
      <protection locked="0"/>
    </xf>
    <xf numFmtId="2" fontId="0" fillId="0" borderId="0" xfId="0" applyNumberFormat="1" applyFill="1" applyAlignment="1" applyProtection="1">
      <alignment vertical="center" wrapText="1"/>
      <protection locked="0"/>
    </xf>
    <xf numFmtId="49" fontId="2" fillId="0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168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Alignment="1">
      <alignment vertical="center" wrapText="1"/>
    </xf>
    <xf numFmtId="49" fontId="2" fillId="0" borderId="0" xfId="0" applyNumberFormat="1" applyFont="1" applyFill="1" applyAlignment="1">
      <alignment vertical="center" wrapText="1"/>
    </xf>
    <xf numFmtId="49" fontId="2" fillId="0" borderId="0" xfId="0" applyNumberFormat="1" applyFont="1" applyFill="1" applyAlignment="1">
      <alignment horizontal="left" vertical="center" wrapText="1"/>
    </xf>
    <xf numFmtId="49" fontId="1" fillId="0" borderId="2" xfId="0" applyNumberFormat="1" applyFont="1" applyFill="1" applyBorder="1" applyAlignment="1">
      <alignment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right" vertical="center" wrapText="1"/>
    </xf>
    <xf numFmtId="168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Alignment="1" applyProtection="1">
      <alignment horizontal="left" vertical="center" wrapText="1"/>
      <protection locked="0"/>
    </xf>
    <xf numFmtId="49" fontId="0" fillId="0" borderId="0" xfId="0" applyNumberFormat="1" applyFont="1" applyFill="1" applyAlignment="1" applyProtection="1">
      <alignment vertical="center" wrapText="1"/>
      <protection locked="0"/>
    </xf>
    <xf numFmtId="168" fontId="10" fillId="0" borderId="0" xfId="0" applyNumberFormat="1" applyFont="1" applyFill="1" applyAlignment="1">
      <alignment horizontal="left"/>
    </xf>
    <xf numFmtId="168" fontId="9" fillId="0" borderId="0" xfId="0" applyNumberFormat="1" applyFont="1" applyFill="1" applyAlignment="1">
      <alignment/>
    </xf>
    <xf numFmtId="168" fontId="10" fillId="0" borderId="0" xfId="0" applyNumberFormat="1" applyFont="1" applyFill="1" applyAlignment="1">
      <alignment/>
    </xf>
    <xf numFmtId="49" fontId="1" fillId="4" borderId="4" xfId="0" applyNumberFormat="1" applyFont="1" applyFill="1" applyBorder="1" applyAlignment="1">
      <alignment vertical="center" wrapText="1"/>
    </xf>
    <xf numFmtId="49" fontId="1" fillId="3" borderId="4" xfId="0" applyNumberFormat="1" applyFont="1" applyFill="1" applyBorder="1" applyAlignment="1">
      <alignment vertical="center" wrapText="1"/>
    </xf>
    <xf numFmtId="49" fontId="1" fillId="4" borderId="2" xfId="0" applyNumberFormat="1" applyFont="1" applyFill="1" applyBorder="1" applyAlignment="1">
      <alignment vertical="center" wrapText="1"/>
    </xf>
    <xf numFmtId="49" fontId="13" fillId="5" borderId="1" xfId="0" applyNumberFormat="1" applyFont="1" applyFill="1" applyBorder="1" applyAlignment="1" applyProtection="1">
      <alignment vertical="center" wrapText="1"/>
      <protection locked="0"/>
    </xf>
    <xf numFmtId="49" fontId="5" fillId="0" borderId="8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vertical="center" wrapText="1"/>
    </xf>
    <xf numFmtId="49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" xfId="0" applyNumberFormat="1" applyFont="1" applyFill="1" applyBorder="1" applyAlignment="1">
      <alignment horizontal="center" vertical="center" wrapText="1"/>
    </xf>
    <xf numFmtId="168" fontId="14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5" fillId="4" borderId="4" xfId="0" applyNumberFormat="1" applyFont="1" applyFill="1" applyBorder="1" applyAlignment="1">
      <alignment vertical="center" wrapText="1"/>
    </xf>
    <xf numFmtId="168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11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168" fontId="9" fillId="0" borderId="0" xfId="0" applyNumberFormat="1" applyFont="1" applyFill="1" applyAlignment="1">
      <alignment horizontal="left"/>
    </xf>
    <xf numFmtId="168" fontId="10" fillId="0" borderId="0" xfId="0" applyNumberFormat="1" applyFont="1" applyFill="1" applyAlignment="1">
      <alignment horizontal="left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'Ведом по главным расп'!$L$10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'Ведом по главным расп'!$D$12:$K$142</c:f>
              <c:multiLvlStrCache>
                <c:ptCount val="91"/>
                <c:lvl>
                  <c:pt idx="0">
                    <c:v>000</c:v>
                  </c:pt>
                  <c:pt idx="1">
                    <c:v>000 </c:v>
                  </c:pt>
                  <c:pt idx="2">
                    <c:v>000 </c:v>
                  </c:pt>
                  <c:pt idx="3">
                    <c:v>000</c:v>
                  </c:pt>
                  <c:pt idx="4">
                    <c:v>500</c:v>
                  </c:pt>
                  <c:pt idx="5">
                    <c:v>000 </c:v>
                  </c:pt>
                  <c:pt idx="6">
                    <c:v>000</c:v>
                  </c:pt>
                  <c:pt idx="7">
                    <c:v>000</c:v>
                  </c:pt>
                  <c:pt idx="8">
                    <c:v>500</c:v>
                  </c:pt>
                  <c:pt idx="9">
                    <c:v>000</c:v>
                  </c:pt>
                  <c:pt idx="10">
                    <c:v>500</c:v>
                  </c:pt>
                  <c:pt idx="11">
                    <c:v>000</c:v>
                  </c:pt>
                  <c:pt idx="12">
                    <c:v>000</c:v>
                  </c:pt>
                  <c:pt idx="13">
                    <c:v>000</c:v>
                  </c:pt>
                  <c:pt idx="14">
                    <c:v>013</c:v>
                  </c:pt>
                  <c:pt idx="15">
                    <c:v>000</c:v>
                  </c:pt>
                  <c:pt idx="16">
                    <c:v>500</c:v>
                  </c:pt>
                  <c:pt idx="17">
                    <c:v>000</c:v>
                  </c:pt>
                  <c:pt idx="18">
                    <c:v>000</c:v>
                  </c:pt>
                  <c:pt idx="19">
                    <c:v>000</c:v>
                  </c:pt>
                  <c:pt idx="20">
                    <c:v>000</c:v>
                  </c:pt>
                  <c:pt idx="21">
                    <c:v>500</c:v>
                  </c:pt>
                  <c:pt idx="22">
                    <c:v>000</c:v>
                  </c:pt>
                  <c:pt idx="23">
                    <c:v>000</c:v>
                  </c:pt>
                  <c:pt idx="24">
                    <c:v>000</c:v>
                  </c:pt>
                  <c:pt idx="25">
                    <c:v>000</c:v>
                  </c:pt>
                  <c:pt idx="26">
                    <c:v>000</c:v>
                  </c:pt>
                  <c:pt idx="27">
                    <c:v>014</c:v>
                  </c:pt>
                  <c:pt idx="28">
                    <c:v>000</c:v>
                  </c:pt>
                  <c:pt idx="29">
                    <c:v>000</c:v>
                  </c:pt>
                  <c:pt idx="30">
                    <c:v>014</c:v>
                  </c:pt>
                  <c:pt idx="31">
                    <c:v>000</c:v>
                  </c:pt>
                  <c:pt idx="32">
                    <c:v>000</c:v>
                  </c:pt>
                  <c:pt idx="33">
                    <c:v>500</c:v>
                  </c:pt>
                  <c:pt idx="34">
                    <c:v>000</c:v>
                  </c:pt>
                  <c:pt idx="35">
                    <c:v>000</c:v>
                  </c:pt>
                  <c:pt idx="36">
                    <c:v>500</c:v>
                  </c:pt>
                  <c:pt idx="37">
                    <c:v>000</c:v>
                  </c:pt>
                  <c:pt idx="38">
                    <c:v>000</c:v>
                  </c:pt>
                  <c:pt idx="39">
                    <c:v>000</c:v>
                  </c:pt>
                  <c:pt idx="40">
                    <c:v>500</c:v>
                  </c:pt>
                  <c:pt idx="41">
                    <c:v>000</c:v>
                  </c:pt>
                  <c:pt idx="42">
                    <c:v>000</c:v>
                  </c:pt>
                  <c:pt idx="43">
                    <c:v>000</c:v>
                  </c:pt>
                  <c:pt idx="44">
                    <c:v>003</c:v>
                  </c:pt>
                  <c:pt idx="45">
                    <c:v>003</c:v>
                  </c:pt>
                  <c:pt idx="46">
                    <c:v>003</c:v>
                  </c:pt>
                  <c:pt idx="47">
                    <c:v>000</c:v>
                  </c:pt>
                  <c:pt idx="48">
                    <c:v>500</c:v>
                  </c:pt>
                  <c:pt idx="49">
                    <c:v>000</c:v>
                  </c:pt>
                  <c:pt idx="50">
                    <c:v>000</c:v>
                  </c:pt>
                  <c:pt idx="51">
                    <c:v>000</c:v>
                  </c:pt>
                  <c:pt idx="52">
                    <c:v>500</c:v>
                  </c:pt>
                  <c:pt idx="53">
                    <c:v>000</c:v>
                  </c:pt>
                  <c:pt idx="54">
                    <c:v>500</c:v>
                  </c:pt>
                  <c:pt idx="55">
                    <c:v>000</c:v>
                  </c:pt>
                  <c:pt idx="56">
                    <c:v>500</c:v>
                  </c:pt>
                  <c:pt idx="57">
                    <c:v>000</c:v>
                  </c:pt>
                  <c:pt idx="58">
                    <c:v>500</c:v>
                  </c:pt>
                  <c:pt idx="59">
                    <c:v>500</c:v>
                  </c:pt>
                  <c:pt idx="60">
                    <c:v>000</c:v>
                  </c:pt>
                  <c:pt idx="61">
                    <c:v>500</c:v>
                  </c:pt>
                  <c:pt idx="62">
                    <c:v>000</c:v>
                  </c:pt>
                  <c:pt idx="63">
                    <c:v>000</c:v>
                  </c:pt>
                  <c:pt idx="64">
                    <c:v>000</c:v>
                  </c:pt>
                  <c:pt idx="65">
                    <c:v>000</c:v>
                  </c:pt>
                  <c:pt idx="66">
                    <c:v>013</c:v>
                  </c:pt>
                  <c:pt idx="67">
                    <c:v>000</c:v>
                  </c:pt>
                  <c:pt idx="68">
                    <c:v>000</c:v>
                  </c:pt>
                  <c:pt idx="69">
                    <c:v>000</c:v>
                  </c:pt>
                  <c:pt idx="70">
                    <c:v>500</c:v>
                  </c:pt>
                  <c:pt idx="71">
                    <c:v>000</c:v>
                  </c:pt>
                  <c:pt idx="72">
                    <c:v>005</c:v>
                  </c:pt>
                  <c:pt idx="73">
                    <c:v>005</c:v>
                  </c:pt>
                  <c:pt idx="74">
                    <c:v>000</c:v>
                  </c:pt>
                  <c:pt idx="75">
                    <c:v>000</c:v>
                  </c:pt>
                  <c:pt idx="76">
                    <c:v>000</c:v>
                  </c:pt>
                  <c:pt idx="77">
                    <c:v>000</c:v>
                  </c:pt>
                  <c:pt idx="78">
                    <c:v>017</c:v>
                  </c:pt>
                  <c:pt idx="79">
                    <c:v>000</c:v>
                  </c:pt>
                  <c:pt idx="80">
                    <c:v>000</c:v>
                  </c:pt>
                  <c:pt idx="81">
                    <c:v>000</c:v>
                  </c:pt>
                  <c:pt idx="82">
                    <c:v>001</c:v>
                  </c:pt>
                  <c:pt idx="83">
                    <c:v>000</c:v>
                  </c:pt>
                  <c:pt idx="84">
                    <c:v>000</c:v>
                  </c:pt>
                  <c:pt idx="85">
                    <c:v>001</c:v>
                  </c:pt>
                  <c:pt idx="86">
                    <c:v>000</c:v>
                  </c:pt>
                  <c:pt idx="87">
                    <c:v>000</c:v>
                  </c:pt>
                  <c:pt idx="88">
                    <c:v>000</c:v>
                  </c:pt>
                  <c:pt idx="89">
                    <c:v>000</c:v>
                  </c:pt>
                  <c:pt idx="90">
                    <c:v>500</c:v>
                  </c:pt>
                </c:lvl>
                <c:lvl>
                  <c:pt idx="0">
                    <c:v>000 00 00</c:v>
                  </c:pt>
                  <c:pt idx="1">
                    <c:v>000 00 00 </c:v>
                  </c:pt>
                  <c:pt idx="2">
                    <c:v>002 00 00</c:v>
                  </c:pt>
                  <c:pt idx="3">
                    <c:v>002 12 00</c:v>
                  </c:pt>
                  <c:pt idx="4">
                    <c:v>002 12 00</c:v>
                  </c:pt>
                  <c:pt idx="5">
                    <c:v> 000 00 00</c:v>
                  </c:pt>
                  <c:pt idx="6">
                    <c:v>002 00 00</c:v>
                  </c:pt>
                  <c:pt idx="7">
                    <c:v>002 04 00</c:v>
                  </c:pt>
                  <c:pt idx="8">
                    <c:v>002 04 00</c:v>
                  </c:pt>
                  <c:pt idx="9">
                    <c:v>002 08 00</c:v>
                  </c:pt>
                  <c:pt idx="10">
                    <c:v>002 08 00</c:v>
                  </c:pt>
                  <c:pt idx="11">
                    <c:v>000 00 00</c:v>
                  </c:pt>
                  <c:pt idx="12">
                    <c:v>070 00 00</c:v>
                  </c:pt>
                  <c:pt idx="13">
                    <c:v>070 05 00</c:v>
                  </c:pt>
                  <c:pt idx="14">
                    <c:v>070 05 00</c:v>
                  </c:pt>
                  <c:pt idx="15">
                    <c:v>000 00 00</c:v>
                  </c:pt>
                  <c:pt idx="16">
                    <c:v>795 00 00</c:v>
                  </c:pt>
                  <c:pt idx="17">
                    <c:v>000 00 00</c:v>
                  </c:pt>
                  <c:pt idx="18">
                    <c:v>000 00 00</c:v>
                  </c:pt>
                  <c:pt idx="19">
                    <c:v>001 00 00</c:v>
                  </c:pt>
                  <c:pt idx="20">
                    <c:v>001 36 00</c:v>
                  </c:pt>
                  <c:pt idx="21">
                    <c:v>001 36 00</c:v>
                  </c:pt>
                  <c:pt idx="22">
                    <c:v>000 00 00</c:v>
                  </c:pt>
                  <c:pt idx="23">
                    <c:v>000 00 00 </c:v>
                  </c:pt>
                  <c:pt idx="24">
                    <c:v>000 00 00</c:v>
                  </c:pt>
                  <c:pt idx="25">
                    <c:v>218 00 00</c:v>
                  </c:pt>
                  <c:pt idx="26">
                    <c:v>218 01 00</c:v>
                  </c:pt>
                  <c:pt idx="27">
                    <c:v>218 01 00</c:v>
                  </c:pt>
                  <c:pt idx="28">
                    <c:v>000 00 00</c:v>
                  </c:pt>
                  <c:pt idx="29">
                    <c:v>202 67 00</c:v>
                  </c:pt>
                  <c:pt idx="30">
                    <c:v>202 67 00</c:v>
                  </c:pt>
                  <c:pt idx="31">
                    <c:v>000 00 00</c:v>
                  </c:pt>
                  <c:pt idx="32">
                    <c:v>510 02 00</c:v>
                  </c:pt>
                  <c:pt idx="33">
                    <c:v>510 02 00</c:v>
                  </c:pt>
                  <c:pt idx="34">
                    <c:v>000 00 00</c:v>
                  </c:pt>
                  <c:pt idx="35">
                    <c:v>002 00 00</c:v>
                  </c:pt>
                  <c:pt idx="36">
                    <c:v>248 01 00</c:v>
                  </c:pt>
                  <c:pt idx="37">
                    <c:v>000 00 00</c:v>
                  </c:pt>
                  <c:pt idx="38">
                    <c:v>000 00 00</c:v>
                  </c:pt>
                  <c:pt idx="39">
                    <c:v>338 00 00</c:v>
                  </c:pt>
                  <c:pt idx="40">
                    <c:v>338 00 00</c:v>
                  </c:pt>
                  <c:pt idx="41">
                    <c:v>000 00 00</c:v>
                  </c:pt>
                  <c:pt idx="42">
                    <c:v>000 00 00</c:v>
                  </c:pt>
                  <c:pt idx="43">
                    <c:v>350 01 00</c:v>
                  </c:pt>
                  <c:pt idx="44">
                    <c:v>350 02 00</c:v>
                  </c:pt>
                  <c:pt idx="45">
                    <c:v>350 03 00 </c:v>
                  </c:pt>
                  <c:pt idx="46">
                    <c:v>795 26 00</c:v>
                  </c:pt>
                  <c:pt idx="47">
                    <c:v>351 05 00</c:v>
                  </c:pt>
                  <c:pt idx="48">
                    <c:v>351 05 00</c:v>
                  </c:pt>
                  <c:pt idx="49">
                    <c:v>000 00 00</c:v>
                  </c:pt>
                  <c:pt idx="50">
                    <c:v>600 00 00</c:v>
                  </c:pt>
                  <c:pt idx="51">
                    <c:v>600 01 00</c:v>
                  </c:pt>
                  <c:pt idx="52">
                    <c:v>600 01 00</c:v>
                  </c:pt>
                  <c:pt idx="53">
                    <c:v>600 02 00</c:v>
                  </c:pt>
                  <c:pt idx="54">
                    <c:v>600 02 00</c:v>
                  </c:pt>
                  <c:pt idx="55">
                    <c:v>600 03 00</c:v>
                  </c:pt>
                  <c:pt idx="56">
                    <c:v>600 03 00</c:v>
                  </c:pt>
                  <c:pt idx="57">
                    <c:v>600 05 00</c:v>
                  </c:pt>
                  <c:pt idx="58">
                    <c:v>600 05 00</c:v>
                  </c:pt>
                  <c:pt idx="59">
                    <c:v>102 0100</c:v>
                  </c:pt>
                  <c:pt idx="60">
                    <c:v>000 00 00 </c:v>
                  </c:pt>
                  <c:pt idx="61">
                    <c:v>432 02 00</c:v>
                  </c:pt>
                  <c:pt idx="62">
                    <c:v>000 00 00</c:v>
                  </c:pt>
                  <c:pt idx="63">
                    <c:v>000 00 00</c:v>
                  </c:pt>
                  <c:pt idx="64">
                    <c:v>450 00 00</c:v>
                  </c:pt>
                  <c:pt idx="65">
                    <c:v>450 85 00</c:v>
                  </c:pt>
                  <c:pt idx="66">
                    <c:v>450 85 00</c:v>
                  </c:pt>
                  <c:pt idx="67">
                    <c:v>000 00 00</c:v>
                  </c:pt>
                  <c:pt idx="68">
                    <c:v>000 00 00</c:v>
                  </c:pt>
                  <c:pt idx="69">
                    <c:v>512 00 00</c:v>
                  </c:pt>
                  <c:pt idx="70">
                    <c:v>512 97 00</c:v>
                  </c:pt>
                  <c:pt idx="71">
                    <c:v>000 00 00</c:v>
                  </c:pt>
                  <c:pt idx="72">
                    <c:v>491 01 00</c:v>
                  </c:pt>
                  <c:pt idx="73">
                    <c:v>505 33 03</c:v>
                  </c:pt>
                  <c:pt idx="74">
                    <c:v>000 00 00</c:v>
                  </c:pt>
                  <c:pt idx="75">
                    <c:v>000 00 00</c:v>
                  </c:pt>
                  <c:pt idx="76">
                    <c:v>521 00 00</c:v>
                  </c:pt>
                  <c:pt idx="77">
                    <c:v>521 06 00</c:v>
                  </c:pt>
                  <c:pt idx="78">
                    <c:v>521 06 00</c:v>
                  </c:pt>
                  <c:pt idx="79">
                    <c:v>000 00 00</c:v>
                  </c:pt>
                  <c:pt idx="80">
                    <c:v>440 00 00</c:v>
                  </c:pt>
                  <c:pt idx="81">
                    <c:v>440 99 00</c:v>
                  </c:pt>
                  <c:pt idx="82">
                    <c:v>440 99 00</c:v>
                  </c:pt>
                  <c:pt idx="83">
                    <c:v>442 00 00</c:v>
                  </c:pt>
                  <c:pt idx="84">
                    <c:v>442 99 00</c:v>
                  </c:pt>
                  <c:pt idx="85">
                    <c:v>442 99 00</c:v>
                  </c:pt>
                  <c:pt idx="86">
                    <c:v>000 00 00</c:v>
                  </c:pt>
                  <c:pt idx="87">
                    <c:v>000 00 00</c:v>
                  </c:pt>
                  <c:pt idx="88">
                    <c:v>512 00 00</c:v>
                  </c:pt>
                  <c:pt idx="89">
                    <c:v>512 00 00 </c:v>
                  </c:pt>
                  <c:pt idx="90">
                    <c:v>512 97 00</c:v>
                  </c:pt>
                </c:lvl>
                <c:lvl>
                  <c:pt idx="0">
                    <c:v>00</c:v>
                  </c:pt>
                  <c:pt idx="1">
                    <c:v>03</c:v>
                  </c:pt>
                  <c:pt idx="2">
                    <c:v>03</c:v>
                  </c:pt>
                  <c:pt idx="3">
                    <c:v>03</c:v>
                  </c:pt>
                  <c:pt idx="4">
                    <c:v>03</c:v>
                  </c:pt>
                  <c:pt idx="5">
                    <c:v>04</c:v>
                  </c:pt>
                  <c:pt idx="6">
                    <c:v>04</c:v>
                  </c:pt>
                  <c:pt idx="7">
                    <c:v>04</c:v>
                  </c:pt>
                  <c:pt idx="8">
                    <c:v>04</c:v>
                  </c:pt>
                  <c:pt idx="9">
                    <c:v>04</c:v>
                  </c:pt>
                  <c:pt idx="10">
                    <c:v>04</c:v>
                  </c:pt>
                  <c:pt idx="11">
                    <c:v>12</c:v>
                  </c:pt>
                  <c:pt idx="12">
                    <c:v>12</c:v>
                  </c:pt>
                  <c:pt idx="13">
                    <c:v>12</c:v>
                  </c:pt>
                  <c:pt idx="14">
                    <c:v>12</c:v>
                  </c:pt>
                  <c:pt idx="15">
                    <c:v>00</c:v>
                  </c:pt>
                  <c:pt idx="16">
                    <c:v>14</c:v>
                  </c:pt>
                  <c:pt idx="17">
                    <c:v>00</c:v>
                  </c:pt>
                  <c:pt idx="18">
                    <c:v>03</c:v>
                  </c:pt>
                  <c:pt idx="19">
                    <c:v>03</c:v>
                  </c:pt>
                  <c:pt idx="20">
                    <c:v>03</c:v>
                  </c:pt>
                  <c:pt idx="21">
                    <c:v>03</c:v>
                  </c:pt>
                  <c:pt idx="22">
                    <c:v>00</c:v>
                  </c:pt>
                  <c:pt idx="23">
                    <c:v>02</c:v>
                  </c:pt>
                  <c:pt idx="24">
                    <c:v>09</c:v>
                  </c:pt>
                  <c:pt idx="25">
                    <c:v>09</c:v>
                  </c:pt>
                  <c:pt idx="26">
                    <c:v>09</c:v>
                  </c:pt>
                  <c:pt idx="27">
                    <c:v>09</c:v>
                  </c:pt>
                  <c:pt idx="28">
                    <c:v>10</c:v>
                  </c:pt>
                  <c:pt idx="29">
                    <c:v>10</c:v>
                  </c:pt>
                  <c:pt idx="30">
                    <c:v>10</c:v>
                  </c:pt>
                  <c:pt idx="31">
                    <c:v>00</c:v>
                  </c:pt>
                  <c:pt idx="32">
                    <c:v>01</c:v>
                  </c:pt>
                  <c:pt idx="33">
                    <c:v>01</c:v>
                  </c:pt>
                  <c:pt idx="34">
                    <c:v>02</c:v>
                  </c:pt>
                  <c:pt idx="35">
                    <c:v>02</c:v>
                  </c:pt>
                  <c:pt idx="36">
                    <c:v>02</c:v>
                  </c:pt>
                  <c:pt idx="37">
                    <c:v>10</c:v>
                  </c:pt>
                  <c:pt idx="38">
                    <c:v>12</c:v>
                  </c:pt>
                  <c:pt idx="39">
                    <c:v>12</c:v>
                  </c:pt>
                  <c:pt idx="40">
                    <c:v>12</c:v>
                  </c:pt>
                  <c:pt idx="41">
                    <c:v>00</c:v>
                  </c:pt>
                  <c:pt idx="42">
                    <c:v>01</c:v>
                  </c:pt>
                  <c:pt idx="43">
                    <c:v>01</c:v>
                  </c:pt>
                  <c:pt idx="44">
                    <c:v>01</c:v>
                  </c:pt>
                  <c:pt idx="45">
                    <c:v>01</c:v>
                  </c:pt>
                  <c:pt idx="46">
                    <c:v>01</c:v>
                  </c:pt>
                  <c:pt idx="47">
                    <c:v>02</c:v>
                  </c:pt>
                  <c:pt idx="48">
                    <c:v>02</c:v>
                  </c:pt>
                  <c:pt idx="49">
                    <c:v>03</c:v>
                  </c:pt>
                  <c:pt idx="50">
                    <c:v>03</c:v>
                  </c:pt>
                  <c:pt idx="51">
                    <c:v>03</c:v>
                  </c:pt>
                  <c:pt idx="52">
                    <c:v>03</c:v>
                  </c:pt>
                  <c:pt idx="53">
                    <c:v>03</c:v>
                  </c:pt>
                  <c:pt idx="54">
                    <c:v>03</c:v>
                  </c:pt>
                  <c:pt idx="55">
                    <c:v>03</c:v>
                  </c:pt>
                  <c:pt idx="56">
                    <c:v>03</c:v>
                  </c:pt>
                  <c:pt idx="57">
                    <c:v>03</c:v>
                  </c:pt>
                  <c:pt idx="58">
                    <c:v>03</c:v>
                  </c:pt>
                  <c:pt idx="59">
                    <c:v>05</c:v>
                  </c:pt>
                  <c:pt idx="60">
                    <c:v>07</c:v>
                  </c:pt>
                  <c:pt idx="61">
                    <c:v>07</c:v>
                  </c:pt>
                  <c:pt idx="62">
                    <c:v>00</c:v>
                  </c:pt>
                  <c:pt idx="63">
                    <c:v>01</c:v>
                  </c:pt>
                  <c:pt idx="64">
                    <c:v>01</c:v>
                  </c:pt>
                  <c:pt idx="65">
                    <c:v>01</c:v>
                  </c:pt>
                  <c:pt idx="66">
                    <c:v>01</c:v>
                  </c:pt>
                  <c:pt idx="67">
                    <c:v>00</c:v>
                  </c:pt>
                  <c:pt idx="68">
                    <c:v>08</c:v>
                  </c:pt>
                  <c:pt idx="69">
                    <c:v>08</c:v>
                  </c:pt>
                  <c:pt idx="70">
                    <c:v>08</c:v>
                  </c:pt>
                  <c:pt idx="71">
                    <c:v>00</c:v>
                  </c:pt>
                  <c:pt idx="72">
                    <c:v>01</c:v>
                  </c:pt>
                  <c:pt idx="73">
                    <c:v>03</c:v>
                  </c:pt>
                  <c:pt idx="74">
                    <c:v>00</c:v>
                  </c:pt>
                  <c:pt idx="75">
                    <c:v>04</c:v>
                  </c:pt>
                  <c:pt idx="76">
                    <c:v>04</c:v>
                  </c:pt>
                  <c:pt idx="77">
                    <c:v>04</c:v>
                  </c:pt>
                  <c:pt idx="78">
                    <c:v>04</c:v>
                  </c:pt>
                  <c:pt idx="79">
                    <c:v>00</c:v>
                  </c:pt>
                  <c:pt idx="80">
                    <c:v>01</c:v>
                  </c:pt>
                  <c:pt idx="81">
                    <c:v>01</c:v>
                  </c:pt>
                  <c:pt idx="82">
                    <c:v>01</c:v>
                  </c:pt>
                  <c:pt idx="83">
                    <c:v>01</c:v>
                  </c:pt>
                  <c:pt idx="84">
                    <c:v>01</c:v>
                  </c:pt>
                  <c:pt idx="85">
                    <c:v>01</c:v>
                  </c:pt>
                  <c:pt idx="86">
                    <c:v>00</c:v>
                  </c:pt>
                  <c:pt idx="87">
                    <c:v>08</c:v>
                  </c:pt>
                  <c:pt idx="88">
                    <c:v>08</c:v>
                  </c:pt>
                  <c:pt idx="89">
                    <c:v>08</c:v>
                  </c:pt>
                  <c:pt idx="90">
                    <c:v>08</c:v>
                  </c:pt>
                </c:lvl>
                <c:lvl>
                  <c:pt idx="0">
                    <c:v>01</c:v>
                  </c:pt>
                  <c:pt idx="1">
                    <c:v>01</c:v>
                  </c:pt>
                  <c:pt idx="2">
                    <c:v>01</c:v>
                  </c:pt>
                  <c:pt idx="3">
                    <c:v>01</c:v>
                  </c:pt>
                  <c:pt idx="4">
                    <c:v>01</c:v>
                  </c:pt>
                  <c:pt idx="5">
                    <c:v>01</c:v>
                  </c:pt>
                  <c:pt idx="6">
                    <c:v>01</c:v>
                  </c:pt>
                  <c:pt idx="7">
                    <c:v>01</c:v>
                  </c:pt>
                  <c:pt idx="8">
                    <c:v>01</c:v>
                  </c:pt>
                  <c:pt idx="9">
                    <c:v>01</c:v>
                  </c:pt>
                  <c:pt idx="10">
                    <c:v>01</c:v>
                  </c:pt>
                  <c:pt idx="11">
                    <c:v>01</c:v>
                  </c:pt>
                  <c:pt idx="12">
                    <c:v>01</c:v>
                  </c:pt>
                  <c:pt idx="13">
                    <c:v>01</c:v>
                  </c:pt>
                  <c:pt idx="14">
                    <c:v>01</c:v>
                  </c:pt>
                  <c:pt idx="15">
                    <c:v>01</c:v>
                  </c:pt>
                  <c:pt idx="16">
                    <c:v>01</c:v>
                  </c:pt>
                  <c:pt idx="17">
                    <c:v>02</c:v>
                  </c:pt>
                  <c:pt idx="18">
                    <c:v>02</c:v>
                  </c:pt>
                  <c:pt idx="19">
                    <c:v>02</c:v>
                  </c:pt>
                  <c:pt idx="20">
                    <c:v>02</c:v>
                  </c:pt>
                  <c:pt idx="21">
                    <c:v>02</c:v>
                  </c:pt>
                  <c:pt idx="22">
                    <c:v>03</c:v>
                  </c:pt>
                  <c:pt idx="23">
                    <c:v>03</c:v>
                  </c:pt>
                  <c:pt idx="24">
                    <c:v>03</c:v>
                  </c:pt>
                  <c:pt idx="25">
                    <c:v>03</c:v>
                  </c:pt>
                  <c:pt idx="26">
                    <c:v>03</c:v>
                  </c:pt>
                  <c:pt idx="27">
                    <c:v>03</c:v>
                  </c:pt>
                  <c:pt idx="28">
                    <c:v>03</c:v>
                  </c:pt>
                  <c:pt idx="29">
                    <c:v>03</c:v>
                  </c:pt>
                  <c:pt idx="30">
                    <c:v>03</c:v>
                  </c:pt>
                  <c:pt idx="31">
                    <c:v>04</c:v>
                  </c:pt>
                  <c:pt idx="32">
                    <c:v>04</c:v>
                  </c:pt>
                  <c:pt idx="33">
                    <c:v>04</c:v>
                  </c:pt>
                  <c:pt idx="34">
                    <c:v>04</c:v>
                  </c:pt>
                  <c:pt idx="35">
                    <c:v>04</c:v>
                  </c:pt>
                  <c:pt idx="36">
                    <c:v>04 </c:v>
                  </c:pt>
                  <c:pt idx="37">
                    <c:v>04</c:v>
                  </c:pt>
                  <c:pt idx="38">
                    <c:v>04</c:v>
                  </c:pt>
                  <c:pt idx="39">
                    <c:v>04</c:v>
                  </c:pt>
                  <c:pt idx="40">
                    <c:v>04</c:v>
                  </c:pt>
                  <c:pt idx="41">
                    <c:v>05</c:v>
                  </c:pt>
                  <c:pt idx="42">
                    <c:v>05</c:v>
                  </c:pt>
                  <c:pt idx="43">
                    <c:v>05</c:v>
                  </c:pt>
                  <c:pt idx="44">
                    <c:v>05</c:v>
                  </c:pt>
                  <c:pt idx="45">
                    <c:v>05</c:v>
                  </c:pt>
                  <c:pt idx="46">
                    <c:v>05</c:v>
                  </c:pt>
                  <c:pt idx="47">
                    <c:v>05</c:v>
                  </c:pt>
                  <c:pt idx="48">
                    <c:v>05</c:v>
                  </c:pt>
                  <c:pt idx="49">
                    <c:v>05</c:v>
                  </c:pt>
                  <c:pt idx="50">
                    <c:v>05</c:v>
                  </c:pt>
                  <c:pt idx="51">
                    <c:v>05</c:v>
                  </c:pt>
                  <c:pt idx="52">
                    <c:v>05</c:v>
                  </c:pt>
                  <c:pt idx="53">
                    <c:v>05</c:v>
                  </c:pt>
                  <c:pt idx="54">
                    <c:v>05</c:v>
                  </c:pt>
                  <c:pt idx="55">
                    <c:v>05</c:v>
                  </c:pt>
                  <c:pt idx="56">
                    <c:v>05</c:v>
                  </c:pt>
                  <c:pt idx="57">
                    <c:v>05</c:v>
                  </c:pt>
                  <c:pt idx="58">
                    <c:v>05</c:v>
                  </c:pt>
                  <c:pt idx="59">
                    <c:v>05</c:v>
                  </c:pt>
                  <c:pt idx="60">
                    <c:v>07</c:v>
                  </c:pt>
                  <c:pt idx="61">
                    <c:v>07</c:v>
                  </c:pt>
                  <c:pt idx="62">
                    <c:v>08</c:v>
                  </c:pt>
                  <c:pt idx="63">
                    <c:v>08</c:v>
                  </c:pt>
                  <c:pt idx="64">
                    <c:v>08</c:v>
                  </c:pt>
                  <c:pt idx="65">
                    <c:v>08</c:v>
                  </c:pt>
                  <c:pt idx="66">
                    <c:v>08</c:v>
                  </c:pt>
                  <c:pt idx="67">
                    <c:v>09</c:v>
                  </c:pt>
                  <c:pt idx="68">
                    <c:v>09</c:v>
                  </c:pt>
                  <c:pt idx="69">
                    <c:v>09</c:v>
                  </c:pt>
                  <c:pt idx="70">
                    <c:v>09</c:v>
                  </c:pt>
                  <c:pt idx="71">
                    <c:v>10</c:v>
                  </c:pt>
                  <c:pt idx="72">
                    <c:v>10</c:v>
                  </c:pt>
                  <c:pt idx="73">
                    <c:v>10</c:v>
                  </c:pt>
                  <c:pt idx="74">
                    <c:v>11</c:v>
                  </c:pt>
                  <c:pt idx="75">
                    <c:v>11</c:v>
                  </c:pt>
                  <c:pt idx="76">
                    <c:v>11</c:v>
                  </c:pt>
                  <c:pt idx="77">
                    <c:v>11</c:v>
                  </c:pt>
                  <c:pt idx="78">
                    <c:v>11</c:v>
                  </c:pt>
                  <c:pt idx="79">
                    <c:v>08</c:v>
                  </c:pt>
                  <c:pt idx="80">
                    <c:v>08</c:v>
                  </c:pt>
                  <c:pt idx="81">
                    <c:v>08</c:v>
                  </c:pt>
                  <c:pt idx="82">
                    <c:v>08</c:v>
                  </c:pt>
                  <c:pt idx="83">
                    <c:v>08</c:v>
                  </c:pt>
                  <c:pt idx="84">
                    <c:v>08</c:v>
                  </c:pt>
                  <c:pt idx="85">
                    <c:v>08</c:v>
                  </c:pt>
                  <c:pt idx="86">
                    <c:v>09</c:v>
                  </c:pt>
                  <c:pt idx="87">
                    <c:v>09</c:v>
                  </c:pt>
                  <c:pt idx="88">
                    <c:v>09</c:v>
                  </c:pt>
                  <c:pt idx="89">
                    <c:v>09</c:v>
                  </c:pt>
                  <c:pt idx="90">
                    <c:v>09</c:v>
                  </c:pt>
                </c:lvl>
              </c:multiLvlStrCache>
            </c:multiLvlStrRef>
          </c:cat>
          <c:val>
            <c:numRef>
              <c:f>'Ведом по главным расп'!$L$12:$L$142</c:f>
              <c:numCache>
                <c:ptCount val="91"/>
              </c:numCache>
            </c:numRef>
          </c:val>
        </c:ser>
        <c:ser>
          <c:idx val="1"/>
          <c:order val="1"/>
          <c:tx>
            <c:strRef>
              <c:f>'Ведом по главным расп'!$M$10</c:f>
              <c:strCache>
                <c:ptCount val="1"/>
                <c:pt idx="0">
                  <c:v>Бюджет на 2010 год, (тыс.руб.)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'Ведом по главным расп'!$D$12:$K$142</c:f>
              <c:multiLvlStrCache>
                <c:ptCount val="91"/>
                <c:lvl>
                  <c:pt idx="0">
                    <c:v>000</c:v>
                  </c:pt>
                  <c:pt idx="1">
                    <c:v>000 </c:v>
                  </c:pt>
                  <c:pt idx="2">
                    <c:v>000 </c:v>
                  </c:pt>
                  <c:pt idx="3">
                    <c:v>000</c:v>
                  </c:pt>
                  <c:pt idx="4">
                    <c:v>500</c:v>
                  </c:pt>
                  <c:pt idx="5">
                    <c:v>000 </c:v>
                  </c:pt>
                  <c:pt idx="6">
                    <c:v>000</c:v>
                  </c:pt>
                  <c:pt idx="7">
                    <c:v>000</c:v>
                  </c:pt>
                  <c:pt idx="8">
                    <c:v>500</c:v>
                  </c:pt>
                  <c:pt idx="9">
                    <c:v>000</c:v>
                  </c:pt>
                  <c:pt idx="10">
                    <c:v>500</c:v>
                  </c:pt>
                  <c:pt idx="11">
                    <c:v>000</c:v>
                  </c:pt>
                  <c:pt idx="12">
                    <c:v>000</c:v>
                  </c:pt>
                  <c:pt idx="13">
                    <c:v>000</c:v>
                  </c:pt>
                  <c:pt idx="14">
                    <c:v>013</c:v>
                  </c:pt>
                  <c:pt idx="15">
                    <c:v>000</c:v>
                  </c:pt>
                  <c:pt idx="16">
                    <c:v>500</c:v>
                  </c:pt>
                  <c:pt idx="17">
                    <c:v>000</c:v>
                  </c:pt>
                  <c:pt idx="18">
                    <c:v>000</c:v>
                  </c:pt>
                  <c:pt idx="19">
                    <c:v>000</c:v>
                  </c:pt>
                  <c:pt idx="20">
                    <c:v>000</c:v>
                  </c:pt>
                  <c:pt idx="21">
                    <c:v>500</c:v>
                  </c:pt>
                  <c:pt idx="22">
                    <c:v>000</c:v>
                  </c:pt>
                  <c:pt idx="23">
                    <c:v>000</c:v>
                  </c:pt>
                  <c:pt idx="24">
                    <c:v>000</c:v>
                  </c:pt>
                  <c:pt idx="25">
                    <c:v>000</c:v>
                  </c:pt>
                  <c:pt idx="26">
                    <c:v>000</c:v>
                  </c:pt>
                  <c:pt idx="27">
                    <c:v>014</c:v>
                  </c:pt>
                  <c:pt idx="28">
                    <c:v>000</c:v>
                  </c:pt>
                  <c:pt idx="29">
                    <c:v>000</c:v>
                  </c:pt>
                  <c:pt idx="30">
                    <c:v>014</c:v>
                  </c:pt>
                  <c:pt idx="31">
                    <c:v>000</c:v>
                  </c:pt>
                  <c:pt idx="32">
                    <c:v>000</c:v>
                  </c:pt>
                  <c:pt idx="33">
                    <c:v>500</c:v>
                  </c:pt>
                  <c:pt idx="34">
                    <c:v>000</c:v>
                  </c:pt>
                  <c:pt idx="35">
                    <c:v>000</c:v>
                  </c:pt>
                  <c:pt idx="36">
                    <c:v>500</c:v>
                  </c:pt>
                  <c:pt idx="37">
                    <c:v>000</c:v>
                  </c:pt>
                  <c:pt idx="38">
                    <c:v>000</c:v>
                  </c:pt>
                  <c:pt idx="39">
                    <c:v>000</c:v>
                  </c:pt>
                  <c:pt idx="40">
                    <c:v>500</c:v>
                  </c:pt>
                  <c:pt idx="41">
                    <c:v>000</c:v>
                  </c:pt>
                  <c:pt idx="42">
                    <c:v>000</c:v>
                  </c:pt>
                  <c:pt idx="43">
                    <c:v>000</c:v>
                  </c:pt>
                  <c:pt idx="44">
                    <c:v>003</c:v>
                  </c:pt>
                  <c:pt idx="45">
                    <c:v>003</c:v>
                  </c:pt>
                  <c:pt idx="46">
                    <c:v>003</c:v>
                  </c:pt>
                  <c:pt idx="47">
                    <c:v>000</c:v>
                  </c:pt>
                  <c:pt idx="48">
                    <c:v>500</c:v>
                  </c:pt>
                  <c:pt idx="49">
                    <c:v>000</c:v>
                  </c:pt>
                  <c:pt idx="50">
                    <c:v>000</c:v>
                  </c:pt>
                  <c:pt idx="51">
                    <c:v>000</c:v>
                  </c:pt>
                  <c:pt idx="52">
                    <c:v>500</c:v>
                  </c:pt>
                  <c:pt idx="53">
                    <c:v>000</c:v>
                  </c:pt>
                  <c:pt idx="54">
                    <c:v>500</c:v>
                  </c:pt>
                  <c:pt idx="55">
                    <c:v>000</c:v>
                  </c:pt>
                  <c:pt idx="56">
                    <c:v>500</c:v>
                  </c:pt>
                  <c:pt idx="57">
                    <c:v>000</c:v>
                  </c:pt>
                  <c:pt idx="58">
                    <c:v>500</c:v>
                  </c:pt>
                  <c:pt idx="59">
                    <c:v>500</c:v>
                  </c:pt>
                  <c:pt idx="60">
                    <c:v>000</c:v>
                  </c:pt>
                  <c:pt idx="61">
                    <c:v>500</c:v>
                  </c:pt>
                  <c:pt idx="62">
                    <c:v>000</c:v>
                  </c:pt>
                  <c:pt idx="63">
                    <c:v>000</c:v>
                  </c:pt>
                  <c:pt idx="64">
                    <c:v>000</c:v>
                  </c:pt>
                  <c:pt idx="65">
                    <c:v>000</c:v>
                  </c:pt>
                  <c:pt idx="66">
                    <c:v>013</c:v>
                  </c:pt>
                  <c:pt idx="67">
                    <c:v>000</c:v>
                  </c:pt>
                  <c:pt idx="68">
                    <c:v>000</c:v>
                  </c:pt>
                  <c:pt idx="69">
                    <c:v>000</c:v>
                  </c:pt>
                  <c:pt idx="70">
                    <c:v>500</c:v>
                  </c:pt>
                  <c:pt idx="71">
                    <c:v>000</c:v>
                  </c:pt>
                  <c:pt idx="72">
                    <c:v>005</c:v>
                  </c:pt>
                  <c:pt idx="73">
                    <c:v>005</c:v>
                  </c:pt>
                  <c:pt idx="74">
                    <c:v>000</c:v>
                  </c:pt>
                  <c:pt idx="75">
                    <c:v>000</c:v>
                  </c:pt>
                  <c:pt idx="76">
                    <c:v>000</c:v>
                  </c:pt>
                  <c:pt idx="77">
                    <c:v>000</c:v>
                  </c:pt>
                  <c:pt idx="78">
                    <c:v>017</c:v>
                  </c:pt>
                  <c:pt idx="79">
                    <c:v>000</c:v>
                  </c:pt>
                  <c:pt idx="80">
                    <c:v>000</c:v>
                  </c:pt>
                  <c:pt idx="81">
                    <c:v>000</c:v>
                  </c:pt>
                  <c:pt idx="82">
                    <c:v>001</c:v>
                  </c:pt>
                  <c:pt idx="83">
                    <c:v>000</c:v>
                  </c:pt>
                  <c:pt idx="84">
                    <c:v>000</c:v>
                  </c:pt>
                  <c:pt idx="85">
                    <c:v>001</c:v>
                  </c:pt>
                  <c:pt idx="86">
                    <c:v>000</c:v>
                  </c:pt>
                  <c:pt idx="87">
                    <c:v>000</c:v>
                  </c:pt>
                  <c:pt idx="88">
                    <c:v>000</c:v>
                  </c:pt>
                  <c:pt idx="89">
                    <c:v>000</c:v>
                  </c:pt>
                  <c:pt idx="90">
                    <c:v>500</c:v>
                  </c:pt>
                </c:lvl>
                <c:lvl>
                  <c:pt idx="0">
                    <c:v>000 00 00</c:v>
                  </c:pt>
                  <c:pt idx="1">
                    <c:v>000 00 00 </c:v>
                  </c:pt>
                  <c:pt idx="2">
                    <c:v>002 00 00</c:v>
                  </c:pt>
                  <c:pt idx="3">
                    <c:v>002 12 00</c:v>
                  </c:pt>
                  <c:pt idx="4">
                    <c:v>002 12 00</c:v>
                  </c:pt>
                  <c:pt idx="5">
                    <c:v> 000 00 00</c:v>
                  </c:pt>
                  <c:pt idx="6">
                    <c:v>002 00 00</c:v>
                  </c:pt>
                  <c:pt idx="7">
                    <c:v>002 04 00</c:v>
                  </c:pt>
                  <c:pt idx="8">
                    <c:v>002 04 00</c:v>
                  </c:pt>
                  <c:pt idx="9">
                    <c:v>002 08 00</c:v>
                  </c:pt>
                  <c:pt idx="10">
                    <c:v>002 08 00</c:v>
                  </c:pt>
                  <c:pt idx="11">
                    <c:v>000 00 00</c:v>
                  </c:pt>
                  <c:pt idx="12">
                    <c:v>070 00 00</c:v>
                  </c:pt>
                  <c:pt idx="13">
                    <c:v>070 05 00</c:v>
                  </c:pt>
                  <c:pt idx="14">
                    <c:v>070 05 00</c:v>
                  </c:pt>
                  <c:pt idx="15">
                    <c:v>000 00 00</c:v>
                  </c:pt>
                  <c:pt idx="16">
                    <c:v>795 00 00</c:v>
                  </c:pt>
                  <c:pt idx="17">
                    <c:v>000 00 00</c:v>
                  </c:pt>
                  <c:pt idx="18">
                    <c:v>000 00 00</c:v>
                  </c:pt>
                  <c:pt idx="19">
                    <c:v>001 00 00</c:v>
                  </c:pt>
                  <c:pt idx="20">
                    <c:v>001 36 00</c:v>
                  </c:pt>
                  <c:pt idx="21">
                    <c:v>001 36 00</c:v>
                  </c:pt>
                  <c:pt idx="22">
                    <c:v>000 00 00</c:v>
                  </c:pt>
                  <c:pt idx="23">
                    <c:v>000 00 00 </c:v>
                  </c:pt>
                  <c:pt idx="24">
                    <c:v>000 00 00</c:v>
                  </c:pt>
                  <c:pt idx="25">
                    <c:v>218 00 00</c:v>
                  </c:pt>
                  <c:pt idx="26">
                    <c:v>218 01 00</c:v>
                  </c:pt>
                  <c:pt idx="27">
                    <c:v>218 01 00</c:v>
                  </c:pt>
                  <c:pt idx="28">
                    <c:v>000 00 00</c:v>
                  </c:pt>
                  <c:pt idx="29">
                    <c:v>202 67 00</c:v>
                  </c:pt>
                  <c:pt idx="30">
                    <c:v>202 67 00</c:v>
                  </c:pt>
                  <c:pt idx="31">
                    <c:v>000 00 00</c:v>
                  </c:pt>
                  <c:pt idx="32">
                    <c:v>510 02 00</c:v>
                  </c:pt>
                  <c:pt idx="33">
                    <c:v>510 02 00</c:v>
                  </c:pt>
                  <c:pt idx="34">
                    <c:v>000 00 00</c:v>
                  </c:pt>
                  <c:pt idx="35">
                    <c:v>002 00 00</c:v>
                  </c:pt>
                  <c:pt idx="36">
                    <c:v>248 01 00</c:v>
                  </c:pt>
                  <c:pt idx="37">
                    <c:v>000 00 00</c:v>
                  </c:pt>
                  <c:pt idx="38">
                    <c:v>000 00 00</c:v>
                  </c:pt>
                  <c:pt idx="39">
                    <c:v>338 00 00</c:v>
                  </c:pt>
                  <c:pt idx="40">
                    <c:v>338 00 00</c:v>
                  </c:pt>
                  <c:pt idx="41">
                    <c:v>000 00 00</c:v>
                  </c:pt>
                  <c:pt idx="42">
                    <c:v>000 00 00</c:v>
                  </c:pt>
                  <c:pt idx="43">
                    <c:v>350 01 00</c:v>
                  </c:pt>
                  <c:pt idx="44">
                    <c:v>350 02 00</c:v>
                  </c:pt>
                  <c:pt idx="45">
                    <c:v>350 03 00 </c:v>
                  </c:pt>
                  <c:pt idx="46">
                    <c:v>795 26 00</c:v>
                  </c:pt>
                  <c:pt idx="47">
                    <c:v>351 05 00</c:v>
                  </c:pt>
                  <c:pt idx="48">
                    <c:v>351 05 00</c:v>
                  </c:pt>
                  <c:pt idx="49">
                    <c:v>000 00 00</c:v>
                  </c:pt>
                  <c:pt idx="50">
                    <c:v>600 00 00</c:v>
                  </c:pt>
                  <c:pt idx="51">
                    <c:v>600 01 00</c:v>
                  </c:pt>
                  <c:pt idx="52">
                    <c:v>600 01 00</c:v>
                  </c:pt>
                  <c:pt idx="53">
                    <c:v>600 02 00</c:v>
                  </c:pt>
                  <c:pt idx="54">
                    <c:v>600 02 00</c:v>
                  </c:pt>
                  <c:pt idx="55">
                    <c:v>600 03 00</c:v>
                  </c:pt>
                  <c:pt idx="56">
                    <c:v>600 03 00</c:v>
                  </c:pt>
                  <c:pt idx="57">
                    <c:v>600 05 00</c:v>
                  </c:pt>
                  <c:pt idx="58">
                    <c:v>600 05 00</c:v>
                  </c:pt>
                  <c:pt idx="59">
                    <c:v>102 0100</c:v>
                  </c:pt>
                  <c:pt idx="60">
                    <c:v>000 00 00 </c:v>
                  </c:pt>
                  <c:pt idx="61">
                    <c:v>432 02 00</c:v>
                  </c:pt>
                  <c:pt idx="62">
                    <c:v>000 00 00</c:v>
                  </c:pt>
                  <c:pt idx="63">
                    <c:v>000 00 00</c:v>
                  </c:pt>
                  <c:pt idx="64">
                    <c:v>450 00 00</c:v>
                  </c:pt>
                  <c:pt idx="65">
                    <c:v>450 85 00</c:v>
                  </c:pt>
                  <c:pt idx="66">
                    <c:v>450 85 00</c:v>
                  </c:pt>
                  <c:pt idx="67">
                    <c:v>000 00 00</c:v>
                  </c:pt>
                  <c:pt idx="68">
                    <c:v>000 00 00</c:v>
                  </c:pt>
                  <c:pt idx="69">
                    <c:v>512 00 00</c:v>
                  </c:pt>
                  <c:pt idx="70">
                    <c:v>512 97 00</c:v>
                  </c:pt>
                  <c:pt idx="71">
                    <c:v>000 00 00</c:v>
                  </c:pt>
                  <c:pt idx="72">
                    <c:v>491 01 00</c:v>
                  </c:pt>
                  <c:pt idx="73">
                    <c:v>505 33 03</c:v>
                  </c:pt>
                  <c:pt idx="74">
                    <c:v>000 00 00</c:v>
                  </c:pt>
                  <c:pt idx="75">
                    <c:v>000 00 00</c:v>
                  </c:pt>
                  <c:pt idx="76">
                    <c:v>521 00 00</c:v>
                  </c:pt>
                  <c:pt idx="77">
                    <c:v>521 06 00</c:v>
                  </c:pt>
                  <c:pt idx="78">
                    <c:v>521 06 00</c:v>
                  </c:pt>
                  <c:pt idx="79">
                    <c:v>000 00 00</c:v>
                  </c:pt>
                  <c:pt idx="80">
                    <c:v>440 00 00</c:v>
                  </c:pt>
                  <c:pt idx="81">
                    <c:v>440 99 00</c:v>
                  </c:pt>
                  <c:pt idx="82">
                    <c:v>440 99 00</c:v>
                  </c:pt>
                  <c:pt idx="83">
                    <c:v>442 00 00</c:v>
                  </c:pt>
                  <c:pt idx="84">
                    <c:v>442 99 00</c:v>
                  </c:pt>
                  <c:pt idx="85">
                    <c:v>442 99 00</c:v>
                  </c:pt>
                  <c:pt idx="86">
                    <c:v>000 00 00</c:v>
                  </c:pt>
                  <c:pt idx="87">
                    <c:v>000 00 00</c:v>
                  </c:pt>
                  <c:pt idx="88">
                    <c:v>512 00 00</c:v>
                  </c:pt>
                  <c:pt idx="89">
                    <c:v>512 00 00 </c:v>
                  </c:pt>
                  <c:pt idx="90">
                    <c:v>512 97 00</c:v>
                  </c:pt>
                </c:lvl>
                <c:lvl>
                  <c:pt idx="0">
                    <c:v>00</c:v>
                  </c:pt>
                  <c:pt idx="1">
                    <c:v>03</c:v>
                  </c:pt>
                  <c:pt idx="2">
                    <c:v>03</c:v>
                  </c:pt>
                  <c:pt idx="3">
                    <c:v>03</c:v>
                  </c:pt>
                  <c:pt idx="4">
                    <c:v>03</c:v>
                  </c:pt>
                  <c:pt idx="5">
                    <c:v>04</c:v>
                  </c:pt>
                  <c:pt idx="6">
                    <c:v>04</c:v>
                  </c:pt>
                  <c:pt idx="7">
                    <c:v>04</c:v>
                  </c:pt>
                  <c:pt idx="8">
                    <c:v>04</c:v>
                  </c:pt>
                  <c:pt idx="9">
                    <c:v>04</c:v>
                  </c:pt>
                  <c:pt idx="10">
                    <c:v>04</c:v>
                  </c:pt>
                  <c:pt idx="11">
                    <c:v>12</c:v>
                  </c:pt>
                  <c:pt idx="12">
                    <c:v>12</c:v>
                  </c:pt>
                  <c:pt idx="13">
                    <c:v>12</c:v>
                  </c:pt>
                  <c:pt idx="14">
                    <c:v>12</c:v>
                  </c:pt>
                  <c:pt idx="15">
                    <c:v>00</c:v>
                  </c:pt>
                  <c:pt idx="16">
                    <c:v>14</c:v>
                  </c:pt>
                  <c:pt idx="17">
                    <c:v>00</c:v>
                  </c:pt>
                  <c:pt idx="18">
                    <c:v>03</c:v>
                  </c:pt>
                  <c:pt idx="19">
                    <c:v>03</c:v>
                  </c:pt>
                  <c:pt idx="20">
                    <c:v>03</c:v>
                  </c:pt>
                  <c:pt idx="21">
                    <c:v>03</c:v>
                  </c:pt>
                  <c:pt idx="22">
                    <c:v>00</c:v>
                  </c:pt>
                  <c:pt idx="23">
                    <c:v>02</c:v>
                  </c:pt>
                  <c:pt idx="24">
                    <c:v>09</c:v>
                  </c:pt>
                  <c:pt idx="25">
                    <c:v>09</c:v>
                  </c:pt>
                  <c:pt idx="26">
                    <c:v>09</c:v>
                  </c:pt>
                  <c:pt idx="27">
                    <c:v>09</c:v>
                  </c:pt>
                  <c:pt idx="28">
                    <c:v>10</c:v>
                  </c:pt>
                  <c:pt idx="29">
                    <c:v>10</c:v>
                  </c:pt>
                  <c:pt idx="30">
                    <c:v>10</c:v>
                  </c:pt>
                  <c:pt idx="31">
                    <c:v>00</c:v>
                  </c:pt>
                  <c:pt idx="32">
                    <c:v>01</c:v>
                  </c:pt>
                  <c:pt idx="33">
                    <c:v>01</c:v>
                  </c:pt>
                  <c:pt idx="34">
                    <c:v>02</c:v>
                  </c:pt>
                  <c:pt idx="35">
                    <c:v>02</c:v>
                  </c:pt>
                  <c:pt idx="36">
                    <c:v>02</c:v>
                  </c:pt>
                  <c:pt idx="37">
                    <c:v>10</c:v>
                  </c:pt>
                  <c:pt idx="38">
                    <c:v>12</c:v>
                  </c:pt>
                  <c:pt idx="39">
                    <c:v>12</c:v>
                  </c:pt>
                  <c:pt idx="40">
                    <c:v>12</c:v>
                  </c:pt>
                  <c:pt idx="41">
                    <c:v>00</c:v>
                  </c:pt>
                  <c:pt idx="42">
                    <c:v>01</c:v>
                  </c:pt>
                  <c:pt idx="43">
                    <c:v>01</c:v>
                  </c:pt>
                  <c:pt idx="44">
                    <c:v>01</c:v>
                  </c:pt>
                  <c:pt idx="45">
                    <c:v>01</c:v>
                  </c:pt>
                  <c:pt idx="46">
                    <c:v>01</c:v>
                  </c:pt>
                  <c:pt idx="47">
                    <c:v>02</c:v>
                  </c:pt>
                  <c:pt idx="48">
                    <c:v>02</c:v>
                  </c:pt>
                  <c:pt idx="49">
                    <c:v>03</c:v>
                  </c:pt>
                  <c:pt idx="50">
                    <c:v>03</c:v>
                  </c:pt>
                  <c:pt idx="51">
                    <c:v>03</c:v>
                  </c:pt>
                  <c:pt idx="52">
                    <c:v>03</c:v>
                  </c:pt>
                  <c:pt idx="53">
                    <c:v>03</c:v>
                  </c:pt>
                  <c:pt idx="54">
                    <c:v>03</c:v>
                  </c:pt>
                  <c:pt idx="55">
                    <c:v>03</c:v>
                  </c:pt>
                  <c:pt idx="56">
                    <c:v>03</c:v>
                  </c:pt>
                  <c:pt idx="57">
                    <c:v>03</c:v>
                  </c:pt>
                  <c:pt idx="58">
                    <c:v>03</c:v>
                  </c:pt>
                  <c:pt idx="59">
                    <c:v>05</c:v>
                  </c:pt>
                  <c:pt idx="60">
                    <c:v>07</c:v>
                  </c:pt>
                  <c:pt idx="61">
                    <c:v>07</c:v>
                  </c:pt>
                  <c:pt idx="62">
                    <c:v>00</c:v>
                  </c:pt>
                  <c:pt idx="63">
                    <c:v>01</c:v>
                  </c:pt>
                  <c:pt idx="64">
                    <c:v>01</c:v>
                  </c:pt>
                  <c:pt idx="65">
                    <c:v>01</c:v>
                  </c:pt>
                  <c:pt idx="66">
                    <c:v>01</c:v>
                  </c:pt>
                  <c:pt idx="67">
                    <c:v>00</c:v>
                  </c:pt>
                  <c:pt idx="68">
                    <c:v>08</c:v>
                  </c:pt>
                  <c:pt idx="69">
                    <c:v>08</c:v>
                  </c:pt>
                  <c:pt idx="70">
                    <c:v>08</c:v>
                  </c:pt>
                  <c:pt idx="71">
                    <c:v>00</c:v>
                  </c:pt>
                  <c:pt idx="72">
                    <c:v>01</c:v>
                  </c:pt>
                  <c:pt idx="73">
                    <c:v>03</c:v>
                  </c:pt>
                  <c:pt idx="74">
                    <c:v>00</c:v>
                  </c:pt>
                  <c:pt idx="75">
                    <c:v>04</c:v>
                  </c:pt>
                  <c:pt idx="76">
                    <c:v>04</c:v>
                  </c:pt>
                  <c:pt idx="77">
                    <c:v>04</c:v>
                  </c:pt>
                  <c:pt idx="78">
                    <c:v>04</c:v>
                  </c:pt>
                  <c:pt idx="79">
                    <c:v>00</c:v>
                  </c:pt>
                  <c:pt idx="80">
                    <c:v>01</c:v>
                  </c:pt>
                  <c:pt idx="81">
                    <c:v>01</c:v>
                  </c:pt>
                  <c:pt idx="82">
                    <c:v>01</c:v>
                  </c:pt>
                  <c:pt idx="83">
                    <c:v>01</c:v>
                  </c:pt>
                  <c:pt idx="84">
                    <c:v>01</c:v>
                  </c:pt>
                  <c:pt idx="85">
                    <c:v>01</c:v>
                  </c:pt>
                  <c:pt idx="86">
                    <c:v>00</c:v>
                  </c:pt>
                  <c:pt idx="87">
                    <c:v>08</c:v>
                  </c:pt>
                  <c:pt idx="88">
                    <c:v>08</c:v>
                  </c:pt>
                  <c:pt idx="89">
                    <c:v>08</c:v>
                  </c:pt>
                  <c:pt idx="90">
                    <c:v>08</c:v>
                  </c:pt>
                </c:lvl>
                <c:lvl>
                  <c:pt idx="0">
                    <c:v>01</c:v>
                  </c:pt>
                  <c:pt idx="1">
                    <c:v>01</c:v>
                  </c:pt>
                  <c:pt idx="2">
                    <c:v>01</c:v>
                  </c:pt>
                  <c:pt idx="3">
                    <c:v>01</c:v>
                  </c:pt>
                  <c:pt idx="4">
                    <c:v>01</c:v>
                  </c:pt>
                  <c:pt idx="5">
                    <c:v>01</c:v>
                  </c:pt>
                  <c:pt idx="6">
                    <c:v>01</c:v>
                  </c:pt>
                  <c:pt idx="7">
                    <c:v>01</c:v>
                  </c:pt>
                  <c:pt idx="8">
                    <c:v>01</c:v>
                  </c:pt>
                  <c:pt idx="9">
                    <c:v>01</c:v>
                  </c:pt>
                  <c:pt idx="10">
                    <c:v>01</c:v>
                  </c:pt>
                  <c:pt idx="11">
                    <c:v>01</c:v>
                  </c:pt>
                  <c:pt idx="12">
                    <c:v>01</c:v>
                  </c:pt>
                  <c:pt idx="13">
                    <c:v>01</c:v>
                  </c:pt>
                  <c:pt idx="14">
                    <c:v>01</c:v>
                  </c:pt>
                  <c:pt idx="15">
                    <c:v>01</c:v>
                  </c:pt>
                  <c:pt idx="16">
                    <c:v>01</c:v>
                  </c:pt>
                  <c:pt idx="17">
                    <c:v>02</c:v>
                  </c:pt>
                  <c:pt idx="18">
                    <c:v>02</c:v>
                  </c:pt>
                  <c:pt idx="19">
                    <c:v>02</c:v>
                  </c:pt>
                  <c:pt idx="20">
                    <c:v>02</c:v>
                  </c:pt>
                  <c:pt idx="21">
                    <c:v>02</c:v>
                  </c:pt>
                  <c:pt idx="22">
                    <c:v>03</c:v>
                  </c:pt>
                  <c:pt idx="23">
                    <c:v>03</c:v>
                  </c:pt>
                  <c:pt idx="24">
                    <c:v>03</c:v>
                  </c:pt>
                  <c:pt idx="25">
                    <c:v>03</c:v>
                  </c:pt>
                  <c:pt idx="26">
                    <c:v>03</c:v>
                  </c:pt>
                  <c:pt idx="27">
                    <c:v>03</c:v>
                  </c:pt>
                  <c:pt idx="28">
                    <c:v>03</c:v>
                  </c:pt>
                  <c:pt idx="29">
                    <c:v>03</c:v>
                  </c:pt>
                  <c:pt idx="30">
                    <c:v>03</c:v>
                  </c:pt>
                  <c:pt idx="31">
                    <c:v>04</c:v>
                  </c:pt>
                  <c:pt idx="32">
                    <c:v>04</c:v>
                  </c:pt>
                  <c:pt idx="33">
                    <c:v>04</c:v>
                  </c:pt>
                  <c:pt idx="34">
                    <c:v>04</c:v>
                  </c:pt>
                  <c:pt idx="35">
                    <c:v>04</c:v>
                  </c:pt>
                  <c:pt idx="36">
                    <c:v>04 </c:v>
                  </c:pt>
                  <c:pt idx="37">
                    <c:v>04</c:v>
                  </c:pt>
                  <c:pt idx="38">
                    <c:v>04</c:v>
                  </c:pt>
                  <c:pt idx="39">
                    <c:v>04</c:v>
                  </c:pt>
                  <c:pt idx="40">
                    <c:v>04</c:v>
                  </c:pt>
                  <c:pt idx="41">
                    <c:v>05</c:v>
                  </c:pt>
                  <c:pt idx="42">
                    <c:v>05</c:v>
                  </c:pt>
                  <c:pt idx="43">
                    <c:v>05</c:v>
                  </c:pt>
                  <c:pt idx="44">
                    <c:v>05</c:v>
                  </c:pt>
                  <c:pt idx="45">
                    <c:v>05</c:v>
                  </c:pt>
                  <c:pt idx="46">
                    <c:v>05</c:v>
                  </c:pt>
                  <c:pt idx="47">
                    <c:v>05</c:v>
                  </c:pt>
                  <c:pt idx="48">
                    <c:v>05</c:v>
                  </c:pt>
                  <c:pt idx="49">
                    <c:v>05</c:v>
                  </c:pt>
                  <c:pt idx="50">
                    <c:v>05</c:v>
                  </c:pt>
                  <c:pt idx="51">
                    <c:v>05</c:v>
                  </c:pt>
                  <c:pt idx="52">
                    <c:v>05</c:v>
                  </c:pt>
                  <c:pt idx="53">
                    <c:v>05</c:v>
                  </c:pt>
                  <c:pt idx="54">
                    <c:v>05</c:v>
                  </c:pt>
                  <c:pt idx="55">
                    <c:v>05</c:v>
                  </c:pt>
                  <c:pt idx="56">
                    <c:v>05</c:v>
                  </c:pt>
                  <c:pt idx="57">
                    <c:v>05</c:v>
                  </c:pt>
                  <c:pt idx="58">
                    <c:v>05</c:v>
                  </c:pt>
                  <c:pt idx="59">
                    <c:v>05</c:v>
                  </c:pt>
                  <c:pt idx="60">
                    <c:v>07</c:v>
                  </c:pt>
                  <c:pt idx="61">
                    <c:v>07</c:v>
                  </c:pt>
                  <c:pt idx="62">
                    <c:v>08</c:v>
                  </c:pt>
                  <c:pt idx="63">
                    <c:v>08</c:v>
                  </c:pt>
                  <c:pt idx="64">
                    <c:v>08</c:v>
                  </c:pt>
                  <c:pt idx="65">
                    <c:v>08</c:v>
                  </c:pt>
                  <c:pt idx="66">
                    <c:v>08</c:v>
                  </c:pt>
                  <c:pt idx="67">
                    <c:v>09</c:v>
                  </c:pt>
                  <c:pt idx="68">
                    <c:v>09</c:v>
                  </c:pt>
                  <c:pt idx="69">
                    <c:v>09</c:v>
                  </c:pt>
                  <c:pt idx="70">
                    <c:v>09</c:v>
                  </c:pt>
                  <c:pt idx="71">
                    <c:v>10</c:v>
                  </c:pt>
                  <c:pt idx="72">
                    <c:v>10</c:v>
                  </c:pt>
                  <c:pt idx="73">
                    <c:v>10</c:v>
                  </c:pt>
                  <c:pt idx="74">
                    <c:v>11</c:v>
                  </c:pt>
                  <c:pt idx="75">
                    <c:v>11</c:v>
                  </c:pt>
                  <c:pt idx="76">
                    <c:v>11</c:v>
                  </c:pt>
                  <c:pt idx="77">
                    <c:v>11</c:v>
                  </c:pt>
                  <c:pt idx="78">
                    <c:v>11</c:v>
                  </c:pt>
                  <c:pt idx="79">
                    <c:v>08</c:v>
                  </c:pt>
                  <c:pt idx="80">
                    <c:v>08</c:v>
                  </c:pt>
                  <c:pt idx="81">
                    <c:v>08</c:v>
                  </c:pt>
                  <c:pt idx="82">
                    <c:v>08</c:v>
                  </c:pt>
                  <c:pt idx="83">
                    <c:v>08</c:v>
                  </c:pt>
                  <c:pt idx="84">
                    <c:v>08</c:v>
                  </c:pt>
                  <c:pt idx="85">
                    <c:v>08</c:v>
                  </c:pt>
                  <c:pt idx="86">
                    <c:v>09</c:v>
                  </c:pt>
                  <c:pt idx="87">
                    <c:v>09</c:v>
                  </c:pt>
                  <c:pt idx="88">
                    <c:v>09</c:v>
                  </c:pt>
                  <c:pt idx="89">
                    <c:v>09</c:v>
                  </c:pt>
                  <c:pt idx="90">
                    <c:v>09</c:v>
                  </c:pt>
                </c:lvl>
              </c:multiLvlStrCache>
            </c:multiLvlStrRef>
          </c:cat>
          <c:val>
            <c:numRef>
              <c:f>'Ведом по главным расп'!$M$12:$M$142</c:f>
              <c:numCache>
                <c:ptCount val="91"/>
                <c:pt idx="0">
                  <c:v>17291.7</c:v>
                </c:pt>
                <c:pt idx="1">
                  <c:v>800</c:v>
                </c:pt>
                <c:pt idx="2">
                  <c:v>800</c:v>
                </c:pt>
                <c:pt idx="3">
                  <c:v>800</c:v>
                </c:pt>
                <c:pt idx="4">
                  <c:v>800</c:v>
                </c:pt>
                <c:pt idx="5">
                  <c:v>15343.5</c:v>
                </c:pt>
                <c:pt idx="6">
                  <c:v>14333.5</c:v>
                </c:pt>
                <c:pt idx="7">
                  <c:v>14333.5</c:v>
                </c:pt>
                <c:pt idx="8">
                  <c:v>14333.5</c:v>
                </c:pt>
                <c:pt idx="9">
                  <c:v>1010</c:v>
                </c:pt>
                <c:pt idx="10">
                  <c:v>1010</c:v>
                </c:pt>
                <c:pt idx="11">
                  <c:v>89.1</c:v>
                </c:pt>
                <c:pt idx="12">
                  <c:v>89.1</c:v>
                </c:pt>
                <c:pt idx="13">
                  <c:v>89.1</c:v>
                </c:pt>
                <c:pt idx="14">
                  <c:v>89.1</c:v>
                </c:pt>
                <c:pt idx="15">
                  <c:v>1059.1</c:v>
                </c:pt>
                <c:pt idx="16">
                  <c:v>1059.1</c:v>
                </c:pt>
                <c:pt idx="17">
                  <c:v>685.8</c:v>
                </c:pt>
                <c:pt idx="18">
                  <c:v>685.8</c:v>
                </c:pt>
                <c:pt idx="19">
                  <c:v>685.8</c:v>
                </c:pt>
                <c:pt idx="20">
                  <c:v>685.8</c:v>
                </c:pt>
                <c:pt idx="21">
                  <c:v>685.8</c:v>
                </c:pt>
                <c:pt idx="22">
                  <c:v>624</c:v>
                </c:pt>
                <c:pt idx="23">
                  <c:v>205</c:v>
                </c:pt>
                <c:pt idx="24">
                  <c:v>219</c:v>
                </c:pt>
                <c:pt idx="25">
                  <c:v>219</c:v>
                </c:pt>
                <c:pt idx="26">
                  <c:v>219</c:v>
                </c:pt>
                <c:pt idx="27">
                  <c:v>219</c:v>
                </c:pt>
                <c:pt idx="28">
                  <c:v>200</c:v>
                </c:pt>
                <c:pt idx="29">
                  <c:v>200</c:v>
                </c:pt>
                <c:pt idx="30">
                  <c:v>200</c:v>
                </c:pt>
                <c:pt idx="31">
                  <c:v>2592.9</c:v>
                </c:pt>
                <c:pt idx="32">
                  <c:v>822.9</c:v>
                </c:pt>
                <c:pt idx="33">
                  <c:v>822.9</c:v>
                </c:pt>
                <c:pt idx="34">
                  <c:v>50</c:v>
                </c:pt>
                <c:pt idx="35">
                  <c:v>50</c:v>
                </c:pt>
                <c:pt idx="36">
                  <c:v>50</c:v>
                </c:pt>
                <c:pt idx="37">
                  <c:v>400</c:v>
                </c:pt>
                <c:pt idx="38">
                  <c:v>1320</c:v>
                </c:pt>
                <c:pt idx="39">
                  <c:v>1320</c:v>
                </c:pt>
                <c:pt idx="40">
                  <c:v>1320</c:v>
                </c:pt>
                <c:pt idx="41">
                  <c:v>43468.399999999994</c:v>
                </c:pt>
                <c:pt idx="42">
                  <c:v>8932.3</c:v>
                </c:pt>
                <c:pt idx="43">
                  <c:v>1265.3</c:v>
                </c:pt>
                <c:pt idx="44">
                  <c:v>437</c:v>
                </c:pt>
                <c:pt idx="45">
                  <c:v>3000</c:v>
                </c:pt>
                <c:pt idx="46">
                  <c:v>4230</c:v>
                </c:pt>
                <c:pt idx="47">
                  <c:v>7101.2</c:v>
                </c:pt>
                <c:pt idx="48">
                  <c:v>7101.2</c:v>
                </c:pt>
                <c:pt idx="49">
                  <c:v>27184.9</c:v>
                </c:pt>
                <c:pt idx="50">
                  <c:v>27184.9</c:v>
                </c:pt>
                <c:pt idx="51">
                  <c:v>3934.7</c:v>
                </c:pt>
                <c:pt idx="52">
                  <c:v>3934.7</c:v>
                </c:pt>
                <c:pt idx="53">
                  <c:v>8789.2</c:v>
                </c:pt>
                <c:pt idx="54">
                  <c:v>8789.2</c:v>
                </c:pt>
                <c:pt idx="55">
                  <c:v>150</c:v>
                </c:pt>
                <c:pt idx="56">
                  <c:v>150</c:v>
                </c:pt>
                <c:pt idx="57">
                  <c:v>14311</c:v>
                </c:pt>
                <c:pt idx="58">
                  <c:v>14311</c:v>
                </c:pt>
                <c:pt idx="59">
                  <c:v>250</c:v>
                </c:pt>
                <c:pt idx="60">
                  <c:v>603.2</c:v>
                </c:pt>
                <c:pt idx="61">
                  <c:v>603.2</c:v>
                </c:pt>
                <c:pt idx="62">
                  <c:v>1645</c:v>
                </c:pt>
                <c:pt idx="63">
                  <c:v>1645</c:v>
                </c:pt>
                <c:pt idx="64">
                  <c:v>1645</c:v>
                </c:pt>
                <c:pt idx="65">
                  <c:v>1645</c:v>
                </c:pt>
                <c:pt idx="66">
                  <c:v>1645</c:v>
                </c:pt>
                <c:pt idx="67">
                  <c:v>1500</c:v>
                </c:pt>
                <c:pt idx="68">
                  <c:v>1500</c:v>
                </c:pt>
                <c:pt idx="69">
                  <c:v>1500</c:v>
                </c:pt>
                <c:pt idx="70">
                  <c:v>1500</c:v>
                </c:pt>
                <c:pt idx="71">
                  <c:v>310</c:v>
                </c:pt>
                <c:pt idx="72">
                  <c:v>160</c:v>
                </c:pt>
                <c:pt idx="73">
                  <c:v>150</c:v>
                </c:pt>
                <c:pt idx="74">
                  <c:v>291.7</c:v>
                </c:pt>
                <c:pt idx="75">
                  <c:v>291.7</c:v>
                </c:pt>
                <c:pt idx="76">
                  <c:v>291.7</c:v>
                </c:pt>
                <c:pt idx="77">
                  <c:v>291.7</c:v>
                </c:pt>
                <c:pt idx="78">
                  <c:v>291.7</c:v>
                </c:pt>
                <c:pt idx="79">
                  <c:v>21311.7</c:v>
                </c:pt>
                <c:pt idx="80">
                  <c:v>18241.4</c:v>
                </c:pt>
                <c:pt idx="81">
                  <c:v>18241.4</c:v>
                </c:pt>
                <c:pt idx="82">
                  <c:v>18241.4</c:v>
                </c:pt>
                <c:pt idx="83">
                  <c:v>3070.3</c:v>
                </c:pt>
                <c:pt idx="84">
                  <c:v>3070.3</c:v>
                </c:pt>
                <c:pt idx="85">
                  <c:v>3070.3</c:v>
                </c:pt>
                <c:pt idx="86">
                  <c:v>7913</c:v>
                </c:pt>
                <c:pt idx="87">
                  <c:v>7913</c:v>
                </c:pt>
                <c:pt idx="88">
                  <c:v>7913</c:v>
                </c:pt>
                <c:pt idx="89">
                  <c:v>7913</c:v>
                </c:pt>
                <c:pt idx="90">
                  <c:v>7913</c:v>
                </c:pt>
              </c:numCache>
            </c:numRef>
          </c:val>
        </c:ser>
        <c:axId val="18994288"/>
        <c:axId val="36730865"/>
      </c:barChart>
      <c:catAx>
        <c:axId val="18994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730865"/>
        <c:crosses val="autoZero"/>
        <c:auto val="1"/>
        <c:lblOffset val="100"/>
        <c:noMultiLvlLbl val="0"/>
      </c:catAx>
      <c:valAx>
        <c:axId val="367308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9942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6"/>
  <sheetViews>
    <sheetView workbookViewId="0" topLeftCell="A298">
      <selection activeCell="P170" sqref="P170"/>
    </sheetView>
  </sheetViews>
  <sheetFormatPr defaultColWidth="9.00390625" defaultRowHeight="12.75"/>
  <cols>
    <col min="1" max="1" width="4.00390625" style="6" customWidth="1"/>
    <col min="2" max="2" width="46.875" style="50" customWidth="1"/>
    <col min="3" max="3" width="5.625" style="51" customWidth="1"/>
    <col min="4" max="4" width="3.375" style="51" customWidth="1"/>
    <col min="5" max="5" width="3.875" style="51" customWidth="1"/>
    <col min="6" max="6" width="5.00390625" style="51" customWidth="1"/>
    <col min="7" max="8" width="4.75390625" style="51" customWidth="1"/>
    <col min="9" max="9" width="3.125" style="51" customWidth="1"/>
    <col min="10" max="10" width="2.875" style="51" customWidth="1"/>
    <col min="11" max="11" width="3.375" style="51" customWidth="1"/>
    <col min="12" max="12" width="3.875" style="51" customWidth="1"/>
    <col min="13" max="13" width="10.00390625" style="20" customWidth="1"/>
    <col min="14" max="14" width="9.125" style="6" customWidth="1"/>
    <col min="15" max="15" width="9.75390625" style="6" bestFit="1" customWidth="1"/>
    <col min="16" max="16" width="9.875" style="6" customWidth="1"/>
    <col min="17" max="16384" width="9.125" style="6" customWidth="1"/>
  </cols>
  <sheetData>
    <row r="1" spans="1:19" ht="15.75">
      <c r="A1" s="1"/>
      <c r="B1" s="32"/>
      <c r="C1" s="33"/>
      <c r="D1" s="33"/>
      <c r="E1" s="96" t="s">
        <v>396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</row>
    <row r="2" spans="1:19" ht="15.75">
      <c r="A2" s="1"/>
      <c r="B2" s="34"/>
      <c r="C2" s="35"/>
      <c r="D2" s="35"/>
      <c r="E2" s="97" t="s">
        <v>397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</row>
    <row r="3" spans="1:19" ht="15">
      <c r="A3" s="85"/>
      <c r="B3" s="85"/>
      <c r="C3" s="86"/>
      <c r="D3" s="86"/>
      <c r="E3" s="97" t="s">
        <v>398</v>
      </c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</row>
    <row r="4" spans="1:19" ht="15">
      <c r="A4" s="2"/>
      <c r="B4" s="4"/>
      <c r="C4" s="3"/>
      <c r="D4" s="3"/>
      <c r="E4" s="97" t="s">
        <v>399</v>
      </c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</row>
    <row r="5" spans="1:19" ht="15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68"/>
      <c r="O5" s="68"/>
      <c r="P5" s="68"/>
      <c r="Q5" s="68"/>
      <c r="R5" s="68"/>
      <c r="S5" s="68"/>
    </row>
    <row r="6" spans="1:19" ht="15">
      <c r="A6" s="87" t="s">
        <v>400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68"/>
      <c r="O6" s="68"/>
      <c r="P6" s="68"/>
      <c r="Q6" s="68"/>
      <c r="R6" s="68"/>
      <c r="S6" s="68"/>
    </row>
    <row r="7" spans="1:13" ht="15.75" customHeight="1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</row>
    <row r="8" spans="1:13" ht="39" customHeight="1">
      <c r="A8" s="88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</row>
    <row r="9" spans="1:12" ht="15.75" customHeight="1" thickBot="1">
      <c r="A9" s="2"/>
      <c r="B9" s="4"/>
      <c r="C9" s="3"/>
      <c r="D9" s="3"/>
      <c r="E9" s="3"/>
      <c r="F9" s="3"/>
      <c r="G9" s="3"/>
      <c r="H9" s="3"/>
      <c r="I9" s="3"/>
      <c r="J9" s="3"/>
      <c r="K9" s="3"/>
      <c r="L9" s="1"/>
    </row>
    <row r="10" spans="1:12" ht="16.5" hidden="1" thickBot="1">
      <c r="A10" s="2"/>
      <c r="B10" s="4"/>
      <c r="C10" s="3"/>
      <c r="D10" s="3"/>
      <c r="E10" s="3"/>
      <c r="F10" s="3"/>
      <c r="G10" s="3"/>
      <c r="H10" s="3"/>
      <c r="I10" s="3"/>
      <c r="J10" s="3"/>
      <c r="K10" s="3"/>
      <c r="L10" s="1"/>
    </row>
    <row r="11" spans="1:13" ht="45.75" customHeight="1" thickBot="1">
      <c r="A11" s="22" t="s">
        <v>36</v>
      </c>
      <c r="B11" s="36" t="s">
        <v>37</v>
      </c>
      <c r="C11" s="37"/>
      <c r="D11" s="83" t="s">
        <v>72</v>
      </c>
      <c r="E11" s="83"/>
      <c r="F11" s="83" t="s">
        <v>73</v>
      </c>
      <c r="G11" s="83"/>
      <c r="H11" s="83" t="s">
        <v>33</v>
      </c>
      <c r="I11" s="83"/>
      <c r="J11" s="83"/>
      <c r="K11" s="83" t="s">
        <v>34</v>
      </c>
      <c r="L11" s="83"/>
      <c r="M11" s="23" t="s">
        <v>35</v>
      </c>
    </row>
    <row r="12" spans="1:13" ht="15.75">
      <c r="A12" s="22" t="s">
        <v>23</v>
      </c>
      <c r="B12" s="36" t="s">
        <v>74</v>
      </c>
      <c r="C12" s="37"/>
      <c r="D12" s="83" t="s">
        <v>61</v>
      </c>
      <c r="E12" s="83"/>
      <c r="F12" s="83" t="s">
        <v>67</v>
      </c>
      <c r="G12" s="83"/>
      <c r="H12" s="83" t="s">
        <v>75</v>
      </c>
      <c r="I12" s="83"/>
      <c r="J12" s="83"/>
      <c r="K12" s="83" t="s">
        <v>70</v>
      </c>
      <c r="L12" s="83"/>
      <c r="M12" s="23">
        <f>M13+M17+M23+M29+M32+M38+M42</f>
        <v>98093.2</v>
      </c>
    </row>
    <row r="13" spans="1:13" ht="38.25">
      <c r="A13" s="24"/>
      <c r="B13" s="13" t="s">
        <v>76</v>
      </c>
      <c r="C13" s="38"/>
      <c r="D13" s="84" t="s">
        <v>61</v>
      </c>
      <c r="E13" s="84"/>
      <c r="F13" s="84" t="s">
        <v>77</v>
      </c>
      <c r="G13" s="84"/>
      <c r="H13" s="84" t="s">
        <v>78</v>
      </c>
      <c r="I13" s="84"/>
      <c r="J13" s="84"/>
      <c r="K13" s="84" t="s">
        <v>79</v>
      </c>
      <c r="L13" s="84"/>
      <c r="M13" s="25" t="s">
        <v>56</v>
      </c>
    </row>
    <row r="14" spans="1:13" ht="51">
      <c r="A14" s="24"/>
      <c r="B14" s="9" t="s">
        <v>80</v>
      </c>
      <c r="C14" s="39"/>
      <c r="D14" s="84" t="s">
        <v>61</v>
      </c>
      <c r="E14" s="84"/>
      <c r="F14" s="84" t="s">
        <v>77</v>
      </c>
      <c r="G14" s="84"/>
      <c r="H14" s="82" t="s">
        <v>81</v>
      </c>
      <c r="I14" s="82"/>
      <c r="J14" s="82"/>
      <c r="K14" s="82" t="s">
        <v>79</v>
      </c>
      <c r="L14" s="82"/>
      <c r="M14" s="26" t="s">
        <v>56</v>
      </c>
    </row>
    <row r="15" spans="1:13" ht="15.75">
      <c r="A15" s="24"/>
      <c r="B15" s="9" t="s">
        <v>82</v>
      </c>
      <c r="C15" s="39"/>
      <c r="D15" s="84" t="s">
        <v>61</v>
      </c>
      <c r="E15" s="84"/>
      <c r="F15" s="84" t="s">
        <v>77</v>
      </c>
      <c r="G15" s="84"/>
      <c r="H15" s="82" t="s">
        <v>83</v>
      </c>
      <c r="I15" s="82"/>
      <c r="J15" s="82"/>
      <c r="K15" s="82" t="s">
        <v>79</v>
      </c>
      <c r="L15" s="82"/>
      <c r="M15" s="26" t="s">
        <v>56</v>
      </c>
    </row>
    <row r="16" spans="1:13" ht="25.5">
      <c r="A16" s="24"/>
      <c r="B16" s="9" t="s">
        <v>84</v>
      </c>
      <c r="C16" s="39"/>
      <c r="D16" s="84" t="s">
        <v>61</v>
      </c>
      <c r="E16" s="84"/>
      <c r="F16" s="84" t="s">
        <v>77</v>
      </c>
      <c r="G16" s="84"/>
      <c r="H16" s="82" t="s">
        <v>85</v>
      </c>
      <c r="I16" s="82"/>
      <c r="J16" s="82"/>
      <c r="K16" s="82">
        <v>500</v>
      </c>
      <c r="L16" s="82"/>
      <c r="M16" s="26" t="s">
        <v>56</v>
      </c>
    </row>
    <row r="17" spans="1:13" ht="51">
      <c r="A17" s="24"/>
      <c r="B17" s="13" t="s">
        <v>86</v>
      </c>
      <c r="C17" s="38"/>
      <c r="D17" s="84" t="s">
        <v>61</v>
      </c>
      <c r="E17" s="84"/>
      <c r="F17" s="84" t="s">
        <v>63</v>
      </c>
      <c r="G17" s="84"/>
      <c r="H17" s="84" t="s">
        <v>78</v>
      </c>
      <c r="I17" s="84"/>
      <c r="J17" s="84"/>
      <c r="K17" s="84" t="s">
        <v>79</v>
      </c>
      <c r="L17" s="84"/>
      <c r="M17" s="25">
        <f>M18</f>
        <v>3137</v>
      </c>
    </row>
    <row r="18" spans="1:13" ht="51">
      <c r="A18" s="24"/>
      <c r="B18" s="9" t="s">
        <v>80</v>
      </c>
      <c r="C18" s="39"/>
      <c r="D18" s="84" t="s">
        <v>61</v>
      </c>
      <c r="E18" s="84"/>
      <c r="F18" s="84" t="s">
        <v>63</v>
      </c>
      <c r="G18" s="84"/>
      <c r="H18" s="82" t="s">
        <v>81</v>
      </c>
      <c r="I18" s="82"/>
      <c r="J18" s="82"/>
      <c r="K18" s="82" t="s">
        <v>79</v>
      </c>
      <c r="L18" s="82"/>
      <c r="M18" s="26">
        <f>M19+M21</f>
        <v>3137</v>
      </c>
    </row>
    <row r="19" spans="1:13" ht="15.75">
      <c r="A19" s="24"/>
      <c r="B19" s="9" t="s">
        <v>87</v>
      </c>
      <c r="C19" s="8"/>
      <c r="D19" s="84" t="s">
        <v>61</v>
      </c>
      <c r="E19" s="84"/>
      <c r="F19" s="84" t="s">
        <v>63</v>
      </c>
      <c r="G19" s="84"/>
      <c r="H19" s="82" t="s">
        <v>88</v>
      </c>
      <c r="I19" s="82"/>
      <c r="J19" s="82"/>
      <c r="K19" s="82" t="s">
        <v>79</v>
      </c>
      <c r="L19" s="82"/>
      <c r="M19" s="26" t="s">
        <v>58</v>
      </c>
    </row>
    <row r="20" spans="1:13" ht="25.5">
      <c r="A20" s="24"/>
      <c r="B20" s="9" t="s">
        <v>84</v>
      </c>
      <c r="C20" s="39"/>
      <c r="D20" s="84" t="s">
        <v>61</v>
      </c>
      <c r="E20" s="84"/>
      <c r="F20" s="84" t="s">
        <v>63</v>
      </c>
      <c r="G20" s="84"/>
      <c r="H20" s="82" t="s">
        <v>88</v>
      </c>
      <c r="I20" s="82"/>
      <c r="J20" s="82"/>
      <c r="K20" s="82">
        <v>500</v>
      </c>
      <c r="L20" s="82"/>
      <c r="M20" s="26" t="s">
        <v>58</v>
      </c>
    </row>
    <row r="21" spans="1:13" ht="25.5">
      <c r="A21" s="24"/>
      <c r="B21" s="9" t="s">
        <v>90</v>
      </c>
      <c r="C21" s="39"/>
      <c r="D21" s="84" t="s">
        <v>61</v>
      </c>
      <c r="E21" s="84"/>
      <c r="F21" s="84" t="s">
        <v>63</v>
      </c>
      <c r="G21" s="84"/>
      <c r="H21" s="82" t="s">
        <v>91</v>
      </c>
      <c r="I21" s="82"/>
      <c r="J21" s="82"/>
      <c r="K21" s="82" t="s">
        <v>70</v>
      </c>
      <c r="L21" s="82"/>
      <c r="M21" s="26" t="s">
        <v>57</v>
      </c>
    </row>
    <row r="22" spans="1:13" ht="25.5">
      <c r="A22" s="24"/>
      <c r="B22" s="9" t="s">
        <v>84</v>
      </c>
      <c r="C22" s="39"/>
      <c r="D22" s="84" t="s">
        <v>61</v>
      </c>
      <c r="E22" s="84"/>
      <c r="F22" s="84" t="s">
        <v>63</v>
      </c>
      <c r="G22" s="84"/>
      <c r="H22" s="82" t="s">
        <v>91</v>
      </c>
      <c r="I22" s="82"/>
      <c r="J22" s="82"/>
      <c r="K22" s="82">
        <v>500</v>
      </c>
      <c r="L22" s="82"/>
      <c r="M22" s="26" t="s">
        <v>57</v>
      </c>
    </row>
    <row r="23" spans="1:13" ht="51">
      <c r="A23" s="24"/>
      <c r="B23" s="13" t="s">
        <v>92</v>
      </c>
      <c r="C23" s="38"/>
      <c r="D23" s="84" t="s">
        <v>61</v>
      </c>
      <c r="E23" s="84"/>
      <c r="F23" s="84" t="s">
        <v>64</v>
      </c>
      <c r="G23" s="84"/>
      <c r="H23" s="84" t="s">
        <v>93</v>
      </c>
      <c r="I23" s="84"/>
      <c r="J23" s="84"/>
      <c r="K23" s="84" t="s">
        <v>79</v>
      </c>
      <c r="L23" s="84"/>
      <c r="M23" s="26">
        <f>M24</f>
        <v>45100</v>
      </c>
    </row>
    <row r="24" spans="1:13" ht="51">
      <c r="A24" s="24"/>
      <c r="B24" s="9" t="s">
        <v>80</v>
      </c>
      <c r="C24" s="39"/>
      <c r="D24" s="84" t="s">
        <v>61</v>
      </c>
      <c r="E24" s="84"/>
      <c r="F24" s="84" t="s">
        <v>64</v>
      </c>
      <c r="G24" s="84"/>
      <c r="H24" s="82" t="s">
        <v>81</v>
      </c>
      <c r="I24" s="82"/>
      <c r="J24" s="82"/>
      <c r="K24" s="82" t="s">
        <v>70</v>
      </c>
      <c r="L24" s="82"/>
      <c r="M24" s="26">
        <f>M25+M27</f>
        <v>45100</v>
      </c>
    </row>
    <row r="25" spans="1:13" ht="15.75">
      <c r="A25" s="24"/>
      <c r="B25" s="9" t="s">
        <v>87</v>
      </c>
      <c r="C25" s="8"/>
      <c r="D25" s="84" t="s">
        <v>61</v>
      </c>
      <c r="E25" s="84"/>
      <c r="F25" s="84" t="s">
        <v>64</v>
      </c>
      <c r="G25" s="84"/>
      <c r="H25" s="82" t="s">
        <v>88</v>
      </c>
      <c r="I25" s="82"/>
      <c r="J25" s="82"/>
      <c r="K25" s="82" t="s">
        <v>70</v>
      </c>
      <c r="L25" s="82"/>
      <c r="M25" s="26">
        <v>44267</v>
      </c>
    </row>
    <row r="26" spans="1:13" ht="25.5">
      <c r="A26" s="24"/>
      <c r="B26" s="9" t="s">
        <v>84</v>
      </c>
      <c r="C26" s="39"/>
      <c r="D26" s="84" t="s">
        <v>61</v>
      </c>
      <c r="E26" s="84"/>
      <c r="F26" s="84" t="s">
        <v>64</v>
      </c>
      <c r="G26" s="84"/>
      <c r="H26" s="82" t="s">
        <v>88</v>
      </c>
      <c r="I26" s="82"/>
      <c r="J26" s="82"/>
      <c r="K26" s="82">
        <v>500</v>
      </c>
      <c r="L26" s="82"/>
      <c r="M26" s="26">
        <v>44267</v>
      </c>
    </row>
    <row r="27" spans="1:13" ht="38.25">
      <c r="A27" s="24"/>
      <c r="B27" s="9" t="s">
        <v>94</v>
      </c>
      <c r="C27" s="39"/>
      <c r="D27" s="84" t="s">
        <v>61</v>
      </c>
      <c r="E27" s="84"/>
      <c r="F27" s="84" t="s">
        <v>64</v>
      </c>
      <c r="G27" s="84"/>
      <c r="H27" s="82" t="s">
        <v>95</v>
      </c>
      <c r="I27" s="82"/>
      <c r="J27" s="82"/>
      <c r="K27" s="82" t="s">
        <v>70</v>
      </c>
      <c r="L27" s="82"/>
      <c r="M27" s="26">
        <v>833</v>
      </c>
    </row>
    <row r="28" spans="1:13" ht="25.5">
      <c r="A28" s="24"/>
      <c r="B28" s="9" t="s">
        <v>84</v>
      </c>
      <c r="C28" s="39"/>
      <c r="D28" s="84" t="s">
        <v>61</v>
      </c>
      <c r="E28" s="84"/>
      <c r="F28" s="84" t="s">
        <v>64</v>
      </c>
      <c r="G28" s="84"/>
      <c r="H28" s="82" t="s">
        <v>95</v>
      </c>
      <c r="I28" s="82"/>
      <c r="J28" s="82"/>
      <c r="K28" s="82">
        <v>500</v>
      </c>
      <c r="L28" s="82"/>
      <c r="M28" s="26">
        <v>833</v>
      </c>
    </row>
    <row r="29" spans="1:13" ht="15.75">
      <c r="A29" s="24"/>
      <c r="B29" s="13" t="s">
        <v>96</v>
      </c>
      <c r="C29" s="38"/>
      <c r="D29" s="84" t="s">
        <v>61</v>
      </c>
      <c r="E29" s="84"/>
      <c r="F29" s="84" t="s">
        <v>65</v>
      </c>
      <c r="G29" s="84"/>
      <c r="H29" s="84" t="s">
        <v>75</v>
      </c>
      <c r="I29" s="84"/>
      <c r="J29" s="84"/>
      <c r="K29" s="84" t="s">
        <v>70</v>
      </c>
      <c r="L29" s="84"/>
      <c r="M29" s="25">
        <f>M30</f>
        <v>361.1</v>
      </c>
    </row>
    <row r="30" spans="1:13" ht="38.25">
      <c r="A30" s="24"/>
      <c r="B30" s="9" t="s">
        <v>97</v>
      </c>
      <c r="C30" s="8"/>
      <c r="D30" s="84" t="s">
        <v>61</v>
      </c>
      <c r="E30" s="84"/>
      <c r="F30" s="84" t="s">
        <v>65</v>
      </c>
      <c r="G30" s="84"/>
      <c r="H30" s="82" t="s">
        <v>98</v>
      </c>
      <c r="I30" s="82"/>
      <c r="J30" s="82"/>
      <c r="K30" s="82" t="s">
        <v>70</v>
      </c>
      <c r="L30" s="82"/>
      <c r="M30" s="26">
        <v>361.1</v>
      </c>
    </row>
    <row r="31" spans="1:13" ht="25.5">
      <c r="A31" s="24"/>
      <c r="B31" s="9" t="s">
        <v>84</v>
      </c>
      <c r="C31" s="39"/>
      <c r="D31" s="84" t="s">
        <v>61</v>
      </c>
      <c r="E31" s="84"/>
      <c r="F31" s="84" t="s">
        <v>65</v>
      </c>
      <c r="G31" s="84"/>
      <c r="H31" s="82" t="s">
        <v>98</v>
      </c>
      <c r="I31" s="82"/>
      <c r="J31" s="82"/>
      <c r="K31" s="82">
        <v>500</v>
      </c>
      <c r="L31" s="82"/>
      <c r="M31" s="26">
        <v>361.1</v>
      </c>
    </row>
    <row r="32" spans="1:13" ht="38.25">
      <c r="A32" s="24"/>
      <c r="B32" s="13" t="s">
        <v>99</v>
      </c>
      <c r="C32" s="38"/>
      <c r="D32" s="84" t="s">
        <v>61</v>
      </c>
      <c r="E32" s="84"/>
      <c r="F32" s="84" t="s">
        <v>66</v>
      </c>
      <c r="G32" s="84"/>
      <c r="H32" s="84" t="s">
        <v>75</v>
      </c>
      <c r="I32" s="84"/>
      <c r="J32" s="84"/>
      <c r="K32" s="84" t="s">
        <v>70</v>
      </c>
      <c r="L32" s="84"/>
      <c r="M32" s="26">
        <f>M33</f>
        <v>11449.6</v>
      </c>
    </row>
    <row r="33" spans="1:13" ht="51">
      <c r="A33" s="24"/>
      <c r="B33" s="9" t="s">
        <v>80</v>
      </c>
      <c r="C33" s="39"/>
      <c r="D33" s="84" t="s">
        <v>61</v>
      </c>
      <c r="E33" s="84"/>
      <c r="F33" s="84" t="s">
        <v>66</v>
      </c>
      <c r="G33" s="84"/>
      <c r="H33" s="82" t="s">
        <v>81</v>
      </c>
      <c r="I33" s="82"/>
      <c r="J33" s="82"/>
      <c r="K33" s="82" t="s">
        <v>70</v>
      </c>
      <c r="L33" s="82"/>
      <c r="M33" s="26">
        <f>M34+M36</f>
        <v>11449.6</v>
      </c>
    </row>
    <row r="34" spans="1:13" ht="15.75">
      <c r="A34" s="24"/>
      <c r="B34" s="9" t="s">
        <v>87</v>
      </c>
      <c r="C34" s="8"/>
      <c r="D34" s="84" t="s">
        <v>61</v>
      </c>
      <c r="E34" s="84"/>
      <c r="F34" s="84" t="s">
        <v>66</v>
      </c>
      <c r="G34" s="84"/>
      <c r="H34" s="82" t="s">
        <v>88</v>
      </c>
      <c r="I34" s="82"/>
      <c r="J34" s="82"/>
      <c r="K34" s="82" t="s">
        <v>70</v>
      </c>
      <c r="L34" s="82"/>
      <c r="M34" s="26">
        <v>10389.6</v>
      </c>
    </row>
    <row r="35" spans="1:13" ht="25.5">
      <c r="A35" s="24"/>
      <c r="B35" s="9" t="s">
        <v>84</v>
      </c>
      <c r="C35" s="39"/>
      <c r="D35" s="84" t="s">
        <v>61</v>
      </c>
      <c r="E35" s="84"/>
      <c r="F35" s="84" t="s">
        <v>66</v>
      </c>
      <c r="G35" s="84"/>
      <c r="H35" s="82" t="s">
        <v>88</v>
      </c>
      <c r="I35" s="82"/>
      <c r="J35" s="82"/>
      <c r="K35" s="82">
        <v>500</v>
      </c>
      <c r="L35" s="82"/>
      <c r="M35" s="26">
        <v>10389.6</v>
      </c>
    </row>
    <row r="36" spans="1:13" ht="25.5">
      <c r="A36" s="24"/>
      <c r="B36" s="9" t="s">
        <v>100</v>
      </c>
      <c r="C36" s="39"/>
      <c r="D36" s="84" t="s">
        <v>61</v>
      </c>
      <c r="E36" s="84"/>
      <c r="F36" s="84" t="s">
        <v>66</v>
      </c>
      <c r="G36" s="84"/>
      <c r="H36" s="82" t="s">
        <v>101</v>
      </c>
      <c r="I36" s="82"/>
      <c r="J36" s="82"/>
      <c r="K36" s="82" t="s">
        <v>70</v>
      </c>
      <c r="L36" s="82"/>
      <c r="M36" s="26">
        <v>1060</v>
      </c>
    </row>
    <row r="37" spans="1:13" ht="25.5">
      <c r="A37" s="24"/>
      <c r="B37" s="9" t="s">
        <v>84</v>
      </c>
      <c r="C37" s="39"/>
      <c r="D37" s="84" t="s">
        <v>61</v>
      </c>
      <c r="E37" s="84"/>
      <c r="F37" s="84" t="s">
        <v>66</v>
      </c>
      <c r="G37" s="84"/>
      <c r="H37" s="82" t="s">
        <v>101</v>
      </c>
      <c r="I37" s="82"/>
      <c r="J37" s="82"/>
      <c r="K37" s="82">
        <v>500</v>
      </c>
      <c r="L37" s="82"/>
      <c r="M37" s="26">
        <v>1060</v>
      </c>
    </row>
    <row r="38" spans="1:13" ht="15.75">
      <c r="A38" s="24"/>
      <c r="B38" s="13" t="s">
        <v>102</v>
      </c>
      <c r="C38" s="38"/>
      <c r="D38" s="84" t="s">
        <v>61</v>
      </c>
      <c r="E38" s="84"/>
      <c r="F38" s="84">
        <v>12</v>
      </c>
      <c r="G38" s="84"/>
      <c r="H38" s="84" t="s">
        <v>75</v>
      </c>
      <c r="I38" s="84"/>
      <c r="J38" s="84"/>
      <c r="K38" s="84" t="s">
        <v>70</v>
      </c>
      <c r="L38" s="84"/>
      <c r="M38" s="25">
        <v>9656.8</v>
      </c>
    </row>
    <row r="39" spans="1:13" ht="15.75">
      <c r="A39" s="24"/>
      <c r="B39" s="9" t="s">
        <v>102</v>
      </c>
      <c r="C39" s="8"/>
      <c r="D39" s="84" t="s">
        <v>61</v>
      </c>
      <c r="E39" s="84"/>
      <c r="F39" s="82">
        <v>12</v>
      </c>
      <c r="G39" s="82"/>
      <c r="H39" s="82" t="s">
        <v>103</v>
      </c>
      <c r="I39" s="82"/>
      <c r="J39" s="82"/>
      <c r="K39" s="82" t="s">
        <v>70</v>
      </c>
      <c r="L39" s="82"/>
      <c r="M39" s="26">
        <v>9656.8</v>
      </c>
    </row>
    <row r="40" spans="1:13" ht="15.75">
      <c r="A40" s="24"/>
      <c r="B40" s="9" t="s">
        <v>104</v>
      </c>
      <c r="C40" s="7"/>
      <c r="D40" s="84" t="s">
        <v>61</v>
      </c>
      <c r="E40" s="84"/>
      <c r="F40" s="82">
        <v>12</v>
      </c>
      <c r="G40" s="82"/>
      <c r="H40" s="82" t="s">
        <v>105</v>
      </c>
      <c r="I40" s="82"/>
      <c r="J40" s="82"/>
      <c r="K40" s="82" t="s">
        <v>70</v>
      </c>
      <c r="L40" s="82"/>
      <c r="M40" s="26">
        <v>9656.8</v>
      </c>
    </row>
    <row r="41" spans="1:13" ht="15.75">
      <c r="A41" s="24"/>
      <c r="B41" s="9" t="s">
        <v>106</v>
      </c>
      <c r="C41" s="8"/>
      <c r="D41" s="84" t="s">
        <v>61</v>
      </c>
      <c r="E41" s="84"/>
      <c r="F41" s="82">
        <v>12</v>
      </c>
      <c r="G41" s="82"/>
      <c r="H41" s="82" t="s">
        <v>105</v>
      </c>
      <c r="I41" s="82"/>
      <c r="J41" s="82"/>
      <c r="K41" s="82" t="s">
        <v>52</v>
      </c>
      <c r="L41" s="82"/>
      <c r="M41" s="26">
        <v>9656.8</v>
      </c>
    </row>
    <row r="42" spans="1:13" ht="15.75">
      <c r="A42" s="24"/>
      <c r="B42" s="13" t="s">
        <v>107</v>
      </c>
      <c r="C42" s="38"/>
      <c r="D42" s="84" t="s">
        <v>61</v>
      </c>
      <c r="E42" s="84"/>
      <c r="F42" s="84">
        <v>14</v>
      </c>
      <c r="G42" s="84"/>
      <c r="H42" s="84" t="s">
        <v>108</v>
      </c>
      <c r="I42" s="84"/>
      <c r="J42" s="84"/>
      <c r="K42" s="84" t="s">
        <v>79</v>
      </c>
      <c r="L42" s="84"/>
      <c r="M42" s="25">
        <f>M43+M46+M49+M52+M55</f>
        <v>27555.7</v>
      </c>
    </row>
    <row r="43" spans="1:13" ht="25.5">
      <c r="A43" s="24"/>
      <c r="B43" s="9" t="s">
        <v>109</v>
      </c>
      <c r="C43" s="39"/>
      <c r="D43" s="84" t="s">
        <v>61</v>
      </c>
      <c r="E43" s="84"/>
      <c r="F43" s="82">
        <v>14</v>
      </c>
      <c r="G43" s="82"/>
      <c r="H43" s="82" t="s">
        <v>110</v>
      </c>
      <c r="I43" s="82"/>
      <c r="J43" s="82"/>
      <c r="K43" s="82" t="s">
        <v>70</v>
      </c>
      <c r="L43" s="82"/>
      <c r="M43" s="26">
        <f>M44</f>
        <v>6652</v>
      </c>
    </row>
    <row r="44" spans="1:13" ht="25.5">
      <c r="A44" s="24"/>
      <c r="B44" s="9" t="s">
        <v>111</v>
      </c>
      <c r="C44" s="8"/>
      <c r="D44" s="84" t="s">
        <v>61</v>
      </c>
      <c r="E44" s="84"/>
      <c r="F44" s="82">
        <v>14</v>
      </c>
      <c r="G44" s="82"/>
      <c r="H44" s="82" t="s">
        <v>112</v>
      </c>
      <c r="I44" s="82"/>
      <c r="J44" s="82"/>
      <c r="K44" s="82" t="s">
        <v>70</v>
      </c>
      <c r="L44" s="82"/>
      <c r="M44" s="26">
        <v>6652</v>
      </c>
    </row>
    <row r="45" spans="1:13" ht="25.5">
      <c r="A45" s="24"/>
      <c r="B45" s="9" t="s">
        <v>84</v>
      </c>
      <c r="C45" s="39"/>
      <c r="D45" s="84" t="s">
        <v>61</v>
      </c>
      <c r="E45" s="84"/>
      <c r="F45" s="82">
        <v>14</v>
      </c>
      <c r="G45" s="82"/>
      <c r="H45" s="82" t="s">
        <v>112</v>
      </c>
      <c r="I45" s="82"/>
      <c r="J45" s="82"/>
      <c r="K45" s="82">
        <v>500</v>
      </c>
      <c r="L45" s="82"/>
      <c r="M45" s="26">
        <v>6652</v>
      </c>
    </row>
    <row r="46" spans="1:13" ht="51">
      <c r="A46" s="24"/>
      <c r="B46" s="9" t="s">
        <v>80</v>
      </c>
      <c r="C46" s="39"/>
      <c r="D46" s="84" t="s">
        <v>61</v>
      </c>
      <c r="E46" s="84"/>
      <c r="F46" s="82">
        <v>14</v>
      </c>
      <c r="G46" s="82"/>
      <c r="H46" s="82" t="s">
        <v>81</v>
      </c>
      <c r="I46" s="82"/>
      <c r="J46" s="82"/>
      <c r="K46" s="82" t="s">
        <v>70</v>
      </c>
      <c r="L46" s="82"/>
      <c r="M46" s="26">
        <f>M47</f>
        <v>9467.7</v>
      </c>
    </row>
    <row r="47" spans="1:13" ht="15.75">
      <c r="A47" s="24"/>
      <c r="B47" s="9" t="s">
        <v>87</v>
      </c>
      <c r="C47" s="8"/>
      <c r="D47" s="84" t="s">
        <v>61</v>
      </c>
      <c r="E47" s="84"/>
      <c r="F47" s="82">
        <v>14</v>
      </c>
      <c r="G47" s="82"/>
      <c r="H47" s="82" t="s">
        <v>88</v>
      </c>
      <c r="I47" s="82"/>
      <c r="J47" s="82"/>
      <c r="K47" s="82" t="s">
        <v>70</v>
      </c>
      <c r="L47" s="82"/>
      <c r="M47" s="26">
        <f>4158+5309.7</f>
        <v>9467.7</v>
      </c>
    </row>
    <row r="48" spans="1:13" ht="25.5">
      <c r="A48" s="24"/>
      <c r="B48" s="9" t="s">
        <v>84</v>
      </c>
      <c r="C48" s="39"/>
      <c r="D48" s="84" t="s">
        <v>61</v>
      </c>
      <c r="E48" s="84"/>
      <c r="F48" s="82">
        <v>14</v>
      </c>
      <c r="G48" s="82"/>
      <c r="H48" s="82" t="s">
        <v>88</v>
      </c>
      <c r="I48" s="82"/>
      <c r="J48" s="82"/>
      <c r="K48" s="82">
        <v>500</v>
      </c>
      <c r="L48" s="82"/>
      <c r="M48" s="26">
        <f>4158+5309.7</f>
        <v>9467.7</v>
      </c>
    </row>
    <row r="49" spans="1:13" ht="38.25">
      <c r="A49" s="24"/>
      <c r="B49" s="9" t="s">
        <v>116</v>
      </c>
      <c r="C49" s="39"/>
      <c r="D49" s="84" t="s">
        <v>61</v>
      </c>
      <c r="E49" s="84"/>
      <c r="F49" s="82">
        <v>14</v>
      </c>
      <c r="G49" s="82"/>
      <c r="H49" s="82" t="s">
        <v>117</v>
      </c>
      <c r="I49" s="82"/>
      <c r="J49" s="82"/>
      <c r="K49" s="82" t="s">
        <v>70</v>
      </c>
      <c r="L49" s="82"/>
      <c r="M49" s="26">
        <v>1500</v>
      </c>
    </row>
    <row r="50" spans="1:13" ht="38.25">
      <c r="A50" s="24"/>
      <c r="B50" s="9" t="s">
        <v>118</v>
      </c>
      <c r="C50" s="8"/>
      <c r="D50" s="84" t="s">
        <v>61</v>
      </c>
      <c r="E50" s="84"/>
      <c r="F50" s="82">
        <v>14</v>
      </c>
      <c r="G50" s="82"/>
      <c r="H50" s="82" t="s">
        <v>119</v>
      </c>
      <c r="I50" s="82"/>
      <c r="J50" s="82"/>
      <c r="K50" s="82" t="s">
        <v>70</v>
      </c>
      <c r="L50" s="82"/>
      <c r="M50" s="26">
        <v>1500</v>
      </c>
    </row>
    <row r="51" spans="1:13" ht="25.5">
      <c r="A51" s="24"/>
      <c r="B51" s="9" t="s">
        <v>84</v>
      </c>
      <c r="C51" s="39"/>
      <c r="D51" s="84" t="s">
        <v>61</v>
      </c>
      <c r="E51" s="84"/>
      <c r="F51" s="82">
        <v>14</v>
      </c>
      <c r="G51" s="82"/>
      <c r="H51" s="82" t="s">
        <v>119</v>
      </c>
      <c r="I51" s="82"/>
      <c r="J51" s="82"/>
      <c r="K51" s="82">
        <v>500</v>
      </c>
      <c r="L51" s="82"/>
      <c r="M51" s="26">
        <v>1500</v>
      </c>
    </row>
    <row r="52" spans="1:13" ht="25.5">
      <c r="A52" s="24"/>
      <c r="B52" s="9" t="s">
        <v>120</v>
      </c>
      <c r="C52" s="39"/>
      <c r="D52" s="84" t="s">
        <v>61</v>
      </c>
      <c r="E52" s="84"/>
      <c r="F52" s="82">
        <v>14</v>
      </c>
      <c r="G52" s="82"/>
      <c r="H52" s="82" t="s">
        <v>121</v>
      </c>
      <c r="I52" s="82"/>
      <c r="J52" s="82"/>
      <c r="K52" s="82" t="s">
        <v>70</v>
      </c>
      <c r="L52" s="82"/>
      <c r="M52" s="26">
        <v>83</v>
      </c>
    </row>
    <row r="53" spans="1:13" ht="15.75">
      <c r="A53" s="24"/>
      <c r="B53" s="9" t="s">
        <v>122</v>
      </c>
      <c r="C53" s="8"/>
      <c r="D53" s="84" t="s">
        <v>61</v>
      </c>
      <c r="E53" s="84"/>
      <c r="F53" s="82">
        <v>14</v>
      </c>
      <c r="G53" s="82"/>
      <c r="H53" s="82" t="s">
        <v>123</v>
      </c>
      <c r="I53" s="82"/>
      <c r="J53" s="82"/>
      <c r="K53" s="82" t="s">
        <v>70</v>
      </c>
      <c r="L53" s="82"/>
      <c r="M53" s="26">
        <v>83</v>
      </c>
    </row>
    <row r="54" spans="1:13" ht="25.5">
      <c r="A54" s="24"/>
      <c r="B54" s="9" t="s">
        <v>84</v>
      </c>
      <c r="C54" s="39"/>
      <c r="D54" s="84" t="s">
        <v>61</v>
      </c>
      <c r="E54" s="84"/>
      <c r="F54" s="82">
        <v>14</v>
      </c>
      <c r="G54" s="82"/>
      <c r="H54" s="82" t="s">
        <v>123</v>
      </c>
      <c r="I54" s="82"/>
      <c r="J54" s="82"/>
      <c r="K54" s="82">
        <v>500</v>
      </c>
      <c r="L54" s="82"/>
      <c r="M54" s="26">
        <v>83</v>
      </c>
    </row>
    <row r="55" spans="1:13" ht="25.5">
      <c r="A55" s="24"/>
      <c r="B55" s="9" t="s">
        <v>124</v>
      </c>
      <c r="C55" s="8"/>
      <c r="D55" s="84" t="s">
        <v>61</v>
      </c>
      <c r="E55" s="84"/>
      <c r="F55" s="82">
        <v>14</v>
      </c>
      <c r="G55" s="82"/>
      <c r="H55" s="82" t="s">
        <v>125</v>
      </c>
      <c r="I55" s="82"/>
      <c r="J55" s="82"/>
      <c r="K55" s="82" t="s">
        <v>70</v>
      </c>
      <c r="L55" s="82"/>
      <c r="M55" s="26">
        <v>9853</v>
      </c>
    </row>
    <row r="56" spans="1:13" ht="15.75">
      <c r="A56" s="24"/>
      <c r="B56" s="9" t="s">
        <v>113</v>
      </c>
      <c r="C56" s="8"/>
      <c r="D56" s="84" t="s">
        <v>61</v>
      </c>
      <c r="E56" s="84"/>
      <c r="F56" s="82">
        <v>14</v>
      </c>
      <c r="G56" s="82"/>
      <c r="H56" s="82" t="s">
        <v>125</v>
      </c>
      <c r="I56" s="82"/>
      <c r="J56" s="82"/>
      <c r="K56" s="82" t="s">
        <v>53</v>
      </c>
      <c r="L56" s="82"/>
      <c r="M56" s="26">
        <v>9853</v>
      </c>
    </row>
    <row r="57" spans="1:13" ht="25.5">
      <c r="A57" s="24" t="s">
        <v>24</v>
      </c>
      <c r="B57" s="13" t="s">
        <v>126</v>
      </c>
      <c r="C57" s="11"/>
      <c r="D57" s="84" t="s">
        <v>63</v>
      </c>
      <c r="E57" s="84"/>
      <c r="F57" s="84" t="s">
        <v>67</v>
      </c>
      <c r="G57" s="84"/>
      <c r="H57" s="84" t="s">
        <v>75</v>
      </c>
      <c r="I57" s="84"/>
      <c r="J57" s="84"/>
      <c r="K57" s="84" t="s">
        <v>70</v>
      </c>
      <c r="L57" s="84"/>
      <c r="M57" s="25">
        <f>M58+M62</f>
        <v>4240</v>
      </c>
    </row>
    <row r="58" spans="1:13" ht="15.75">
      <c r="A58" s="24"/>
      <c r="B58" s="13" t="s">
        <v>127</v>
      </c>
      <c r="C58" s="11"/>
      <c r="D58" s="84" t="s">
        <v>63</v>
      </c>
      <c r="E58" s="84"/>
      <c r="F58" s="84" t="s">
        <v>62</v>
      </c>
      <c r="G58" s="84"/>
      <c r="H58" s="84" t="s">
        <v>75</v>
      </c>
      <c r="I58" s="84"/>
      <c r="J58" s="84"/>
      <c r="K58" s="84" t="s">
        <v>70</v>
      </c>
      <c r="L58" s="84"/>
      <c r="M58" s="25">
        <v>2800</v>
      </c>
    </row>
    <row r="59" spans="1:13" ht="15.75">
      <c r="A59" s="24"/>
      <c r="B59" s="9" t="s">
        <v>130</v>
      </c>
      <c r="C59" s="8"/>
      <c r="D59" s="84" t="s">
        <v>63</v>
      </c>
      <c r="E59" s="84"/>
      <c r="F59" s="84" t="s">
        <v>62</v>
      </c>
      <c r="G59" s="84"/>
      <c r="H59" s="82" t="s">
        <v>131</v>
      </c>
      <c r="I59" s="82"/>
      <c r="J59" s="82"/>
      <c r="K59" s="82" t="s">
        <v>70</v>
      </c>
      <c r="L59" s="82"/>
      <c r="M59" s="26">
        <v>2800</v>
      </c>
    </row>
    <row r="60" spans="1:13" ht="25.5">
      <c r="A60" s="24"/>
      <c r="B60" s="9" t="s">
        <v>134</v>
      </c>
      <c r="C60" s="8"/>
      <c r="D60" s="84" t="s">
        <v>63</v>
      </c>
      <c r="E60" s="84"/>
      <c r="F60" s="84" t="s">
        <v>62</v>
      </c>
      <c r="G60" s="84"/>
      <c r="H60" s="82" t="s">
        <v>135</v>
      </c>
      <c r="I60" s="82"/>
      <c r="J60" s="82"/>
      <c r="K60" s="82" t="s">
        <v>70</v>
      </c>
      <c r="L60" s="82"/>
      <c r="M60" s="26">
        <v>2800</v>
      </c>
    </row>
    <row r="61" spans="1:13" ht="38.25">
      <c r="A61" s="24"/>
      <c r="B61" s="9" t="s">
        <v>132</v>
      </c>
      <c r="C61" s="8"/>
      <c r="D61" s="84" t="s">
        <v>63</v>
      </c>
      <c r="E61" s="84"/>
      <c r="F61" s="84" t="s">
        <v>62</v>
      </c>
      <c r="G61" s="84"/>
      <c r="H61" s="82" t="s">
        <v>135</v>
      </c>
      <c r="I61" s="82"/>
      <c r="J61" s="82"/>
      <c r="K61" s="82" t="s">
        <v>54</v>
      </c>
      <c r="L61" s="82"/>
      <c r="M61" s="26">
        <v>2800</v>
      </c>
    </row>
    <row r="62" spans="1:13" ht="38.25">
      <c r="A62" s="24"/>
      <c r="B62" s="13" t="s">
        <v>140</v>
      </c>
      <c r="C62" s="11"/>
      <c r="D62" s="84" t="s">
        <v>63</v>
      </c>
      <c r="E62" s="84"/>
      <c r="F62" s="84" t="s">
        <v>71</v>
      </c>
      <c r="G62" s="84"/>
      <c r="H62" s="84" t="s">
        <v>141</v>
      </c>
      <c r="I62" s="84"/>
      <c r="J62" s="84"/>
      <c r="K62" s="84" t="s">
        <v>70</v>
      </c>
      <c r="L62" s="84"/>
      <c r="M62" s="25">
        <v>1440</v>
      </c>
    </row>
    <row r="63" spans="1:13" ht="38.25">
      <c r="A63" s="24"/>
      <c r="B63" s="9" t="s">
        <v>142</v>
      </c>
      <c r="C63" s="8"/>
      <c r="D63" s="84" t="s">
        <v>63</v>
      </c>
      <c r="E63" s="84"/>
      <c r="F63" s="84" t="s">
        <v>71</v>
      </c>
      <c r="G63" s="84"/>
      <c r="H63" s="82" t="s">
        <v>143</v>
      </c>
      <c r="I63" s="82"/>
      <c r="J63" s="82"/>
      <c r="K63" s="82" t="s">
        <v>70</v>
      </c>
      <c r="L63" s="82"/>
      <c r="M63" s="26">
        <v>1440</v>
      </c>
    </row>
    <row r="64" spans="1:13" ht="38.25">
      <c r="A64" s="24"/>
      <c r="B64" s="9" t="s">
        <v>144</v>
      </c>
      <c r="C64" s="8"/>
      <c r="D64" s="84" t="s">
        <v>63</v>
      </c>
      <c r="E64" s="84"/>
      <c r="F64" s="84" t="s">
        <v>71</v>
      </c>
      <c r="G64" s="84"/>
      <c r="H64" s="82" t="s">
        <v>145</v>
      </c>
      <c r="I64" s="82"/>
      <c r="J64" s="82"/>
      <c r="K64" s="82" t="s">
        <v>70</v>
      </c>
      <c r="L64" s="82"/>
      <c r="M64" s="26">
        <v>1440</v>
      </c>
    </row>
    <row r="65" spans="1:13" ht="38.25">
      <c r="A65" s="24"/>
      <c r="B65" s="9" t="s">
        <v>132</v>
      </c>
      <c r="C65" s="8"/>
      <c r="D65" s="84" t="s">
        <v>63</v>
      </c>
      <c r="E65" s="84"/>
      <c r="F65" s="84" t="s">
        <v>71</v>
      </c>
      <c r="G65" s="84"/>
      <c r="H65" s="82" t="s">
        <v>145</v>
      </c>
      <c r="I65" s="82"/>
      <c r="J65" s="82"/>
      <c r="K65" s="82" t="s">
        <v>54</v>
      </c>
      <c r="L65" s="82"/>
      <c r="M65" s="26">
        <v>1440</v>
      </c>
    </row>
    <row r="66" spans="1:13" ht="15.75">
      <c r="A66" s="24" t="s">
        <v>25</v>
      </c>
      <c r="B66" s="13" t="s">
        <v>149</v>
      </c>
      <c r="C66" s="11"/>
      <c r="D66" s="84" t="s">
        <v>64</v>
      </c>
      <c r="E66" s="84"/>
      <c r="F66" s="84">
        <v>0</v>
      </c>
      <c r="G66" s="84"/>
      <c r="H66" s="84" t="s">
        <v>75</v>
      </c>
      <c r="I66" s="84"/>
      <c r="J66" s="84"/>
      <c r="K66" s="84" t="s">
        <v>70</v>
      </c>
      <c r="L66" s="84"/>
      <c r="M66" s="25">
        <f>M67+M70+M77+M80</f>
        <v>20116</v>
      </c>
    </row>
    <row r="67" spans="1:13" ht="15.75">
      <c r="A67" s="24"/>
      <c r="B67" s="13" t="s">
        <v>150</v>
      </c>
      <c r="C67" s="11"/>
      <c r="D67" s="84" t="s">
        <v>64</v>
      </c>
      <c r="E67" s="84"/>
      <c r="F67" s="84" t="s">
        <v>65</v>
      </c>
      <c r="G67" s="84"/>
      <c r="H67" s="84" t="s">
        <v>75</v>
      </c>
      <c r="I67" s="84"/>
      <c r="J67" s="84"/>
      <c r="K67" s="84" t="s">
        <v>70</v>
      </c>
      <c r="L67" s="84"/>
      <c r="M67" s="25">
        <v>1600</v>
      </c>
    </row>
    <row r="68" spans="1:13" ht="15.75">
      <c r="A68" s="24"/>
      <c r="B68" s="9" t="s">
        <v>138</v>
      </c>
      <c r="C68" s="11"/>
      <c r="D68" s="84" t="s">
        <v>64</v>
      </c>
      <c r="E68" s="84"/>
      <c r="F68" s="84" t="s">
        <v>65</v>
      </c>
      <c r="G68" s="84"/>
      <c r="H68" s="82" t="s">
        <v>139</v>
      </c>
      <c r="I68" s="82"/>
      <c r="J68" s="82"/>
      <c r="K68" s="82" t="s">
        <v>70</v>
      </c>
      <c r="L68" s="82"/>
      <c r="M68" s="26">
        <v>1600</v>
      </c>
    </row>
    <row r="69" spans="1:13" ht="25.5">
      <c r="A69" s="24"/>
      <c r="B69" s="9" t="s">
        <v>160</v>
      </c>
      <c r="C69" s="8"/>
      <c r="D69" s="84" t="s">
        <v>64</v>
      </c>
      <c r="E69" s="84"/>
      <c r="F69" s="84" t="s">
        <v>65</v>
      </c>
      <c r="G69" s="84"/>
      <c r="H69" s="82" t="s">
        <v>139</v>
      </c>
      <c r="I69" s="82"/>
      <c r="J69" s="82"/>
      <c r="K69" s="82">
        <v>342</v>
      </c>
      <c r="L69" s="82"/>
      <c r="M69" s="26">
        <v>1600</v>
      </c>
    </row>
    <row r="70" spans="1:13" ht="15.75">
      <c r="A70" s="24"/>
      <c r="B70" s="13" t="s">
        <v>161</v>
      </c>
      <c r="C70" s="38"/>
      <c r="D70" s="84" t="s">
        <v>64</v>
      </c>
      <c r="E70" s="84"/>
      <c r="F70" s="84" t="s">
        <v>69</v>
      </c>
      <c r="G70" s="84"/>
      <c r="H70" s="84" t="s">
        <v>75</v>
      </c>
      <c r="I70" s="84"/>
      <c r="J70" s="84"/>
      <c r="K70" s="84" t="s">
        <v>70</v>
      </c>
      <c r="L70" s="84"/>
      <c r="M70" s="25">
        <f>M71+M74</f>
        <v>8770</v>
      </c>
    </row>
    <row r="71" spans="1:13" ht="15.75">
      <c r="A71" s="24"/>
      <c r="B71" s="9" t="s">
        <v>162</v>
      </c>
      <c r="C71" s="8"/>
      <c r="D71" s="84" t="s">
        <v>64</v>
      </c>
      <c r="E71" s="84"/>
      <c r="F71" s="84" t="s">
        <v>69</v>
      </c>
      <c r="G71" s="84"/>
      <c r="H71" s="82" t="s">
        <v>163</v>
      </c>
      <c r="I71" s="82"/>
      <c r="J71" s="82"/>
      <c r="K71" s="82" t="s">
        <v>70</v>
      </c>
      <c r="L71" s="82"/>
      <c r="M71" s="26">
        <v>6952</v>
      </c>
    </row>
    <row r="72" spans="1:13" s="15" customFormat="1" ht="25.5">
      <c r="A72" s="27"/>
      <c r="B72" s="40" t="s">
        <v>164</v>
      </c>
      <c r="C72" s="41"/>
      <c r="D72" s="91" t="s">
        <v>64</v>
      </c>
      <c r="E72" s="91"/>
      <c r="F72" s="91" t="s">
        <v>69</v>
      </c>
      <c r="G72" s="91"/>
      <c r="H72" s="90" t="s">
        <v>165</v>
      </c>
      <c r="I72" s="90"/>
      <c r="J72" s="90"/>
      <c r="K72" s="90" t="s">
        <v>70</v>
      </c>
      <c r="L72" s="90"/>
      <c r="M72" s="28">
        <v>6952</v>
      </c>
    </row>
    <row r="73" spans="1:13" s="15" customFormat="1" ht="15.75">
      <c r="A73" s="27"/>
      <c r="B73" s="40" t="s">
        <v>159</v>
      </c>
      <c r="C73" s="41"/>
      <c r="D73" s="91" t="s">
        <v>64</v>
      </c>
      <c r="E73" s="91"/>
      <c r="F73" s="91" t="s">
        <v>69</v>
      </c>
      <c r="G73" s="91"/>
      <c r="H73" s="90" t="s">
        <v>165</v>
      </c>
      <c r="I73" s="90"/>
      <c r="J73" s="90"/>
      <c r="K73" s="90" t="s">
        <v>40</v>
      </c>
      <c r="L73" s="90"/>
      <c r="M73" s="28">
        <v>6952</v>
      </c>
    </row>
    <row r="74" spans="1:13" ht="15.75">
      <c r="A74" s="24"/>
      <c r="B74" s="9" t="s">
        <v>166</v>
      </c>
      <c r="C74" s="8"/>
      <c r="D74" s="84" t="s">
        <v>64</v>
      </c>
      <c r="E74" s="84"/>
      <c r="F74" s="84" t="s">
        <v>69</v>
      </c>
      <c r="G74" s="84"/>
      <c r="H74" s="82" t="s">
        <v>167</v>
      </c>
      <c r="I74" s="82"/>
      <c r="J74" s="82"/>
      <c r="K74" s="82" t="s">
        <v>70</v>
      </c>
      <c r="L74" s="82"/>
      <c r="M74" s="26">
        <v>1818</v>
      </c>
    </row>
    <row r="75" spans="1:13" ht="25.5">
      <c r="A75" s="24"/>
      <c r="B75" s="9" t="s">
        <v>168</v>
      </c>
      <c r="C75" s="8"/>
      <c r="D75" s="84" t="s">
        <v>64</v>
      </c>
      <c r="E75" s="84"/>
      <c r="F75" s="84" t="s">
        <v>69</v>
      </c>
      <c r="G75" s="84"/>
      <c r="H75" s="82" t="s">
        <v>169</v>
      </c>
      <c r="I75" s="82"/>
      <c r="J75" s="82"/>
      <c r="K75" s="82" t="s">
        <v>70</v>
      </c>
      <c r="L75" s="82"/>
      <c r="M75" s="26">
        <v>1818</v>
      </c>
    </row>
    <row r="76" spans="1:13" ht="15.75">
      <c r="A76" s="24"/>
      <c r="B76" s="9" t="s">
        <v>159</v>
      </c>
      <c r="C76" s="8"/>
      <c r="D76" s="84" t="s">
        <v>64</v>
      </c>
      <c r="E76" s="84"/>
      <c r="F76" s="84" t="s">
        <v>69</v>
      </c>
      <c r="G76" s="84"/>
      <c r="H76" s="82" t="s">
        <v>169</v>
      </c>
      <c r="I76" s="82"/>
      <c r="J76" s="82"/>
      <c r="K76" s="82" t="s">
        <v>40</v>
      </c>
      <c r="L76" s="82"/>
      <c r="M76" s="26">
        <v>1818</v>
      </c>
    </row>
    <row r="77" spans="1:13" ht="15.75">
      <c r="A77" s="24"/>
      <c r="B77" s="13" t="s">
        <v>172</v>
      </c>
      <c r="C77" s="11"/>
      <c r="D77" s="84" t="s">
        <v>64</v>
      </c>
      <c r="E77" s="84"/>
      <c r="F77" s="84">
        <v>10</v>
      </c>
      <c r="G77" s="84"/>
      <c r="H77" s="84" t="s">
        <v>75</v>
      </c>
      <c r="I77" s="84"/>
      <c r="J77" s="84"/>
      <c r="K77" s="84" t="s">
        <v>70</v>
      </c>
      <c r="L77" s="84"/>
      <c r="M77" s="25">
        <v>1846</v>
      </c>
    </row>
    <row r="78" spans="1:13" ht="15.75">
      <c r="A78" s="24"/>
      <c r="B78" s="9" t="s">
        <v>138</v>
      </c>
      <c r="C78" s="11"/>
      <c r="D78" s="84" t="s">
        <v>64</v>
      </c>
      <c r="E78" s="84"/>
      <c r="F78" s="82">
        <v>10</v>
      </c>
      <c r="G78" s="82"/>
      <c r="H78" s="82" t="s">
        <v>139</v>
      </c>
      <c r="I78" s="82"/>
      <c r="J78" s="82"/>
      <c r="K78" s="82" t="s">
        <v>70</v>
      </c>
      <c r="L78" s="82"/>
      <c r="M78" s="26">
        <v>1846</v>
      </c>
    </row>
    <row r="79" spans="1:13" ht="25.5">
      <c r="A79" s="24"/>
      <c r="B79" s="9" t="s">
        <v>41</v>
      </c>
      <c r="C79" s="39"/>
      <c r="D79" s="84" t="s">
        <v>64</v>
      </c>
      <c r="E79" s="84"/>
      <c r="F79" s="82">
        <v>10</v>
      </c>
      <c r="G79" s="82"/>
      <c r="H79" s="82" t="s">
        <v>139</v>
      </c>
      <c r="I79" s="82"/>
      <c r="J79" s="82"/>
      <c r="K79" s="92" t="s">
        <v>42</v>
      </c>
      <c r="L79" s="92"/>
      <c r="M79" s="26">
        <v>1846</v>
      </c>
    </row>
    <row r="80" spans="1:13" ht="15.75">
      <c r="A80" s="24"/>
      <c r="B80" s="13" t="s">
        <v>173</v>
      </c>
      <c r="C80" s="11"/>
      <c r="D80" s="84" t="s">
        <v>64</v>
      </c>
      <c r="E80" s="84"/>
      <c r="F80" s="84">
        <v>12</v>
      </c>
      <c r="G80" s="84"/>
      <c r="H80" s="84" t="s">
        <v>75</v>
      </c>
      <c r="I80" s="84"/>
      <c r="J80" s="84"/>
      <c r="K80" s="84" t="s">
        <v>70</v>
      </c>
      <c r="L80" s="84"/>
      <c r="M80" s="25">
        <f>M81+M83</f>
        <v>7900</v>
      </c>
    </row>
    <row r="81" spans="1:13" ht="25.5">
      <c r="A81" s="24"/>
      <c r="B81" s="9" t="s">
        <v>181</v>
      </c>
      <c r="C81" s="8"/>
      <c r="D81" s="84" t="s">
        <v>64</v>
      </c>
      <c r="E81" s="84"/>
      <c r="F81" s="82">
        <v>12</v>
      </c>
      <c r="G81" s="82"/>
      <c r="H81" s="82" t="s">
        <v>182</v>
      </c>
      <c r="I81" s="82"/>
      <c r="J81" s="82"/>
      <c r="K81" s="82" t="s">
        <v>70</v>
      </c>
      <c r="L81" s="82"/>
      <c r="M81" s="26">
        <v>7000</v>
      </c>
    </row>
    <row r="82" spans="1:13" ht="25.5">
      <c r="A82" s="24"/>
      <c r="B82" s="9" t="s">
        <v>84</v>
      </c>
      <c r="C82" s="39"/>
      <c r="D82" s="84" t="s">
        <v>64</v>
      </c>
      <c r="E82" s="84"/>
      <c r="F82" s="82">
        <v>12</v>
      </c>
      <c r="G82" s="82"/>
      <c r="H82" s="82" t="s">
        <v>182</v>
      </c>
      <c r="I82" s="82"/>
      <c r="J82" s="82"/>
      <c r="K82" s="82">
        <v>500</v>
      </c>
      <c r="L82" s="82"/>
      <c r="M82" s="26">
        <v>7000</v>
      </c>
    </row>
    <row r="83" spans="1:13" ht="15.75">
      <c r="A83" s="24"/>
      <c r="B83" s="9" t="s">
        <v>183</v>
      </c>
      <c r="C83" s="8"/>
      <c r="D83" s="84" t="s">
        <v>64</v>
      </c>
      <c r="E83" s="84"/>
      <c r="F83" s="82">
        <v>12</v>
      </c>
      <c r="G83" s="82"/>
      <c r="H83" s="82" t="s">
        <v>184</v>
      </c>
      <c r="I83" s="82"/>
      <c r="J83" s="82"/>
      <c r="K83" s="82" t="s">
        <v>70</v>
      </c>
      <c r="L83" s="82"/>
      <c r="M83" s="26">
        <v>900</v>
      </c>
    </row>
    <row r="84" spans="1:13" ht="38.25">
      <c r="A84" s="24"/>
      <c r="B84" s="9" t="s">
        <v>185</v>
      </c>
      <c r="C84" s="8"/>
      <c r="D84" s="84" t="s">
        <v>64</v>
      </c>
      <c r="E84" s="84"/>
      <c r="F84" s="82">
        <v>12</v>
      </c>
      <c r="G84" s="82"/>
      <c r="H84" s="82" t="s">
        <v>186</v>
      </c>
      <c r="I84" s="82"/>
      <c r="J84" s="82"/>
      <c r="K84" s="82" t="s">
        <v>70</v>
      </c>
      <c r="L84" s="82"/>
      <c r="M84" s="26">
        <v>900</v>
      </c>
    </row>
    <row r="85" spans="1:13" ht="15.75">
      <c r="A85" s="24"/>
      <c r="B85" s="9" t="s">
        <v>159</v>
      </c>
      <c r="C85" s="8"/>
      <c r="D85" s="84" t="s">
        <v>64</v>
      </c>
      <c r="E85" s="84"/>
      <c r="F85" s="82">
        <v>12</v>
      </c>
      <c r="G85" s="82"/>
      <c r="H85" s="82" t="s">
        <v>186</v>
      </c>
      <c r="I85" s="82"/>
      <c r="J85" s="82"/>
      <c r="K85" s="82" t="s">
        <v>40</v>
      </c>
      <c r="L85" s="82"/>
      <c r="M85" s="26">
        <v>900</v>
      </c>
    </row>
    <row r="86" spans="1:13" ht="15.75">
      <c r="A86" s="24" t="s">
        <v>26</v>
      </c>
      <c r="B86" s="13" t="s">
        <v>187</v>
      </c>
      <c r="C86" s="7"/>
      <c r="D86" s="84" t="s">
        <v>65</v>
      </c>
      <c r="E86" s="84"/>
      <c r="F86" s="84">
        <v>0</v>
      </c>
      <c r="G86" s="84"/>
      <c r="H86" s="84" t="s">
        <v>75</v>
      </c>
      <c r="I86" s="84"/>
      <c r="J86" s="84"/>
      <c r="K86" s="84" t="s">
        <v>70</v>
      </c>
      <c r="L86" s="84"/>
      <c r="M86" s="25">
        <f>M87+M93+M97</f>
        <v>105653</v>
      </c>
    </row>
    <row r="87" spans="1:13" ht="15.75">
      <c r="A87" s="24"/>
      <c r="B87" s="13" t="s">
        <v>188</v>
      </c>
      <c r="C87" s="11"/>
      <c r="D87" s="84" t="s">
        <v>65</v>
      </c>
      <c r="E87" s="84"/>
      <c r="F87" s="84" t="s">
        <v>61</v>
      </c>
      <c r="G87" s="84"/>
      <c r="H87" s="84" t="s">
        <v>75</v>
      </c>
      <c r="I87" s="84"/>
      <c r="J87" s="84"/>
      <c r="K87" s="84" t="s">
        <v>70</v>
      </c>
      <c r="L87" s="84"/>
      <c r="M87" s="25">
        <f>M88+M91</f>
        <v>16466</v>
      </c>
    </row>
    <row r="88" spans="1:13" ht="15.75">
      <c r="A88" s="24"/>
      <c r="B88" s="9" t="s">
        <v>192</v>
      </c>
      <c r="C88" s="8"/>
      <c r="D88" s="84" t="s">
        <v>65</v>
      </c>
      <c r="E88" s="84"/>
      <c r="F88" s="84" t="s">
        <v>61</v>
      </c>
      <c r="G88" s="84"/>
      <c r="H88" s="82" t="s">
        <v>193</v>
      </c>
      <c r="I88" s="82"/>
      <c r="J88" s="82"/>
      <c r="K88" s="82" t="s">
        <v>70</v>
      </c>
      <c r="L88" s="82"/>
      <c r="M88" s="26">
        <v>10000</v>
      </c>
    </row>
    <row r="89" spans="1:13" ht="38.25">
      <c r="A89" s="24"/>
      <c r="B89" s="9" t="s">
        <v>194</v>
      </c>
      <c r="C89" s="8"/>
      <c r="D89" s="84" t="s">
        <v>65</v>
      </c>
      <c r="E89" s="84"/>
      <c r="F89" s="84" t="s">
        <v>61</v>
      </c>
      <c r="G89" s="84"/>
      <c r="H89" s="82" t="s">
        <v>195</v>
      </c>
      <c r="I89" s="82"/>
      <c r="J89" s="82"/>
      <c r="K89" s="82" t="s">
        <v>70</v>
      </c>
      <c r="L89" s="82"/>
      <c r="M89" s="26">
        <v>10000</v>
      </c>
    </row>
    <row r="90" spans="1:13" ht="15.75">
      <c r="A90" s="24"/>
      <c r="B90" s="9" t="s">
        <v>159</v>
      </c>
      <c r="C90" s="8"/>
      <c r="D90" s="84" t="s">
        <v>65</v>
      </c>
      <c r="E90" s="84"/>
      <c r="F90" s="84" t="s">
        <v>61</v>
      </c>
      <c r="G90" s="84"/>
      <c r="H90" s="82" t="s">
        <v>195</v>
      </c>
      <c r="I90" s="82"/>
      <c r="J90" s="82"/>
      <c r="K90" s="82" t="s">
        <v>40</v>
      </c>
      <c r="L90" s="82"/>
      <c r="M90" s="26">
        <v>10000</v>
      </c>
    </row>
    <row r="91" spans="1:13" ht="51.75" customHeight="1">
      <c r="A91" s="24"/>
      <c r="B91" s="16" t="s">
        <v>324</v>
      </c>
      <c r="C91" s="8"/>
      <c r="D91" s="84" t="s">
        <v>65</v>
      </c>
      <c r="E91" s="84"/>
      <c r="F91" s="84" t="s">
        <v>61</v>
      </c>
      <c r="G91" s="84"/>
      <c r="H91" s="82" t="s">
        <v>325</v>
      </c>
      <c r="I91" s="82"/>
      <c r="J91" s="82"/>
      <c r="K91" s="82" t="s">
        <v>70</v>
      </c>
      <c r="L91" s="82"/>
      <c r="M91" s="26">
        <v>6466</v>
      </c>
    </row>
    <row r="92" spans="1:13" ht="15.75" customHeight="1">
      <c r="A92" s="24"/>
      <c r="B92" s="16" t="s">
        <v>133</v>
      </c>
      <c r="C92" s="8"/>
      <c r="D92" s="84" t="s">
        <v>65</v>
      </c>
      <c r="E92" s="84"/>
      <c r="F92" s="84" t="s">
        <v>61</v>
      </c>
      <c r="G92" s="84"/>
      <c r="H92" s="82" t="s">
        <v>325</v>
      </c>
      <c r="I92" s="82"/>
      <c r="J92" s="82"/>
      <c r="K92" s="82" t="s">
        <v>55</v>
      </c>
      <c r="L92" s="82"/>
      <c r="M92" s="26">
        <v>6466</v>
      </c>
    </row>
    <row r="93" spans="1:13" ht="15.75">
      <c r="A93" s="24"/>
      <c r="B93" s="13" t="s">
        <v>196</v>
      </c>
      <c r="C93" s="11"/>
      <c r="D93" s="84" t="s">
        <v>65</v>
      </c>
      <c r="E93" s="84"/>
      <c r="F93" s="84" t="s">
        <v>63</v>
      </c>
      <c r="G93" s="84"/>
      <c r="H93" s="84" t="s">
        <v>75</v>
      </c>
      <c r="I93" s="84"/>
      <c r="J93" s="84"/>
      <c r="K93" s="84" t="s">
        <v>70</v>
      </c>
      <c r="L93" s="84"/>
      <c r="M93" s="25">
        <f>M94</f>
        <v>8239</v>
      </c>
    </row>
    <row r="94" spans="1:13" ht="15.75">
      <c r="A94" s="24"/>
      <c r="B94" s="9" t="s">
        <v>196</v>
      </c>
      <c r="C94" s="8"/>
      <c r="D94" s="84" t="s">
        <v>65</v>
      </c>
      <c r="E94" s="84"/>
      <c r="F94" s="84" t="s">
        <v>63</v>
      </c>
      <c r="G94" s="84"/>
      <c r="H94" s="82" t="s">
        <v>197</v>
      </c>
      <c r="I94" s="82"/>
      <c r="J94" s="82"/>
      <c r="K94" s="82" t="s">
        <v>70</v>
      </c>
      <c r="L94" s="82"/>
      <c r="M94" s="26">
        <v>8239</v>
      </c>
    </row>
    <row r="95" spans="1:13" ht="38.25">
      <c r="A95" s="24"/>
      <c r="B95" s="9" t="s">
        <v>198</v>
      </c>
      <c r="C95" s="8"/>
      <c r="D95" s="84" t="s">
        <v>65</v>
      </c>
      <c r="E95" s="84"/>
      <c r="F95" s="84" t="s">
        <v>63</v>
      </c>
      <c r="G95" s="84"/>
      <c r="H95" s="82" t="s">
        <v>199</v>
      </c>
      <c r="I95" s="82"/>
      <c r="J95" s="82"/>
      <c r="K95" s="82" t="s">
        <v>70</v>
      </c>
      <c r="L95" s="82"/>
      <c r="M95" s="26">
        <v>8239</v>
      </c>
    </row>
    <row r="96" spans="1:13" ht="25.5">
      <c r="A96" s="24"/>
      <c r="B96" s="9" t="s">
        <v>84</v>
      </c>
      <c r="C96" s="39"/>
      <c r="D96" s="84" t="s">
        <v>65</v>
      </c>
      <c r="E96" s="84"/>
      <c r="F96" s="84" t="s">
        <v>63</v>
      </c>
      <c r="G96" s="84"/>
      <c r="H96" s="82" t="s">
        <v>199</v>
      </c>
      <c r="I96" s="82"/>
      <c r="J96" s="82"/>
      <c r="K96" s="82">
        <v>500</v>
      </c>
      <c r="L96" s="82"/>
      <c r="M96" s="26">
        <v>8239</v>
      </c>
    </row>
    <row r="97" spans="1:13" ht="25.5">
      <c r="A97" s="24"/>
      <c r="B97" s="13" t="s">
        <v>200</v>
      </c>
      <c r="C97" s="11"/>
      <c r="D97" s="84" t="s">
        <v>65</v>
      </c>
      <c r="E97" s="84"/>
      <c r="F97" s="84" t="s">
        <v>65</v>
      </c>
      <c r="G97" s="84"/>
      <c r="H97" s="84" t="s">
        <v>75</v>
      </c>
      <c r="I97" s="84"/>
      <c r="J97" s="84"/>
      <c r="K97" s="84" t="s">
        <v>70</v>
      </c>
      <c r="L97" s="84"/>
      <c r="M97" s="26">
        <f>M98+M101</f>
        <v>80948</v>
      </c>
    </row>
    <row r="98" spans="1:13" ht="51">
      <c r="A98" s="24"/>
      <c r="B98" s="9" t="s">
        <v>80</v>
      </c>
      <c r="C98" s="39"/>
      <c r="D98" s="84" t="s">
        <v>65</v>
      </c>
      <c r="E98" s="84"/>
      <c r="F98" s="84" t="s">
        <v>65</v>
      </c>
      <c r="G98" s="84"/>
      <c r="H98" s="82" t="s">
        <v>81</v>
      </c>
      <c r="I98" s="82"/>
      <c r="J98" s="82"/>
      <c r="K98" s="82" t="s">
        <v>70</v>
      </c>
      <c r="L98" s="82"/>
      <c r="M98" s="26">
        <v>12668</v>
      </c>
    </row>
    <row r="99" spans="1:13" ht="25.5">
      <c r="A99" s="24"/>
      <c r="B99" s="9" t="s">
        <v>114</v>
      </c>
      <c r="C99" s="39"/>
      <c r="D99" s="84" t="s">
        <v>65</v>
      </c>
      <c r="E99" s="84"/>
      <c r="F99" s="84" t="s">
        <v>65</v>
      </c>
      <c r="G99" s="84"/>
      <c r="H99" s="82" t="s">
        <v>115</v>
      </c>
      <c r="I99" s="82"/>
      <c r="J99" s="82"/>
      <c r="K99" s="82" t="s">
        <v>70</v>
      </c>
      <c r="L99" s="82"/>
      <c r="M99" s="26">
        <v>12668</v>
      </c>
    </row>
    <row r="100" spans="1:13" ht="15.75">
      <c r="A100" s="24"/>
      <c r="B100" s="9" t="s">
        <v>113</v>
      </c>
      <c r="C100" s="8"/>
      <c r="D100" s="84" t="s">
        <v>65</v>
      </c>
      <c r="E100" s="84"/>
      <c r="F100" s="84" t="s">
        <v>65</v>
      </c>
      <c r="G100" s="84"/>
      <c r="H100" s="82" t="s">
        <v>115</v>
      </c>
      <c r="I100" s="82"/>
      <c r="J100" s="82"/>
      <c r="K100" s="82" t="s">
        <v>53</v>
      </c>
      <c r="L100" s="82"/>
      <c r="M100" s="26">
        <v>12668</v>
      </c>
    </row>
    <row r="101" spans="1:13" ht="25.5">
      <c r="A101" s="24"/>
      <c r="B101" s="9" t="s">
        <v>43</v>
      </c>
      <c r="C101" s="8"/>
      <c r="D101" s="84" t="s">
        <v>65</v>
      </c>
      <c r="E101" s="84"/>
      <c r="F101" s="84" t="s">
        <v>65</v>
      </c>
      <c r="G101" s="84"/>
      <c r="H101" s="82" t="s">
        <v>44</v>
      </c>
      <c r="I101" s="82"/>
      <c r="J101" s="82"/>
      <c r="K101" s="82" t="s">
        <v>70</v>
      </c>
      <c r="L101" s="82"/>
      <c r="M101" s="26">
        <v>68280</v>
      </c>
    </row>
    <row r="102" spans="1:13" ht="38.25">
      <c r="A102" s="24"/>
      <c r="B102" s="9" t="s">
        <v>45</v>
      </c>
      <c r="C102" s="8"/>
      <c r="D102" s="84" t="s">
        <v>65</v>
      </c>
      <c r="E102" s="84"/>
      <c r="F102" s="84" t="s">
        <v>65</v>
      </c>
      <c r="G102" s="84"/>
      <c r="H102" s="82" t="s">
        <v>180</v>
      </c>
      <c r="I102" s="82"/>
      <c r="J102" s="82"/>
      <c r="K102" s="82" t="s">
        <v>70</v>
      </c>
      <c r="L102" s="82"/>
      <c r="M102" s="26">
        <v>68280</v>
      </c>
    </row>
    <row r="103" spans="1:13" ht="15.75" customHeight="1">
      <c r="A103" s="24"/>
      <c r="B103" s="9" t="s">
        <v>128</v>
      </c>
      <c r="C103" s="39"/>
      <c r="D103" s="84" t="s">
        <v>65</v>
      </c>
      <c r="E103" s="84"/>
      <c r="F103" s="84" t="s">
        <v>65</v>
      </c>
      <c r="G103" s="84"/>
      <c r="H103" s="82" t="s">
        <v>180</v>
      </c>
      <c r="I103" s="82"/>
      <c r="J103" s="82"/>
      <c r="K103" s="82" t="s">
        <v>39</v>
      </c>
      <c r="L103" s="82"/>
      <c r="M103" s="26">
        <v>68280</v>
      </c>
    </row>
    <row r="104" spans="1:13" ht="15.75">
      <c r="A104" s="24" t="s">
        <v>27</v>
      </c>
      <c r="B104" s="43" t="s">
        <v>201</v>
      </c>
      <c r="C104" s="17"/>
      <c r="D104" s="93" t="s">
        <v>66</v>
      </c>
      <c r="E104" s="93"/>
      <c r="F104" s="93">
        <v>0</v>
      </c>
      <c r="G104" s="93"/>
      <c r="H104" s="93" t="s">
        <v>75</v>
      </c>
      <c r="I104" s="93"/>
      <c r="J104" s="93"/>
      <c r="K104" s="93" t="s">
        <v>70</v>
      </c>
      <c r="L104" s="93"/>
      <c r="M104" s="25">
        <v>140</v>
      </c>
    </row>
    <row r="105" spans="1:13" ht="15.75">
      <c r="A105" s="24"/>
      <c r="B105" s="44" t="s">
        <v>20</v>
      </c>
      <c r="C105" s="45"/>
      <c r="D105" s="84" t="s">
        <v>66</v>
      </c>
      <c r="E105" s="84">
        <v>1</v>
      </c>
      <c r="F105" s="84" t="s">
        <v>61</v>
      </c>
      <c r="G105" s="84"/>
      <c r="H105" s="82" t="s">
        <v>21</v>
      </c>
      <c r="I105" s="82" t="s">
        <v>21</v>
      </c>
      <c r="J105" s="82" t="s">
        <v>21</v>
      </c>
      <c r="K105" s="82" t="s">
        <v>70</v>
      </c>
      <c r="L105" s="82">
        <v>0</v>
      </c>
      <c r="M105" s="26">
        <v>140</v>
      </c>
    </row>
    <row r="106" spans="1:13" ht="25.5">
      <c r="A106" s="24"/>
      <c r="B106" s="44" t="s">
        <v>84</v>
      </c>
      <c r="C106" s="46"/>
      <c r="D106" s="84" t="s">
        <v>66</v>
      </c>
      <c r="E106" s="84">
        <v>1</v>
      </c>
      <c r="F106" s="84" t="s">
        <v>61</v>
      </c>
      <c r="G106" s="84"/>
      <c r="H106" s="82" t="s">
        <v>21</v>
      </c>
      <c r="I106" s="82" t="s">
        <v>21</v>
      </c>
      <c r="J106" s="82" t="s">
        <v>21</v>
      </c>
      <c r="K106" s="82">
        <v>500</v>
      </c>
      <c r="L106" s="82">
        <v>500</v>
      </c>
      <c r="M106" s="26">
        <v>140</v>
      </c>
    </row>
    <row r="107" spans="1:13" ht="15.75">
      <c r="A107" s="24" t="s">
        <v>28</v>
      </c>
      <c r="B107" s="13" t="s">
        <v>202</v>
      </c>
      <c r="C107" s="11"/>
      <c r="D107" s="84" t="s">
        <v>68</v>
      </c>
      <c r="E107" s="84"/>
      <c r="F107" s="84">
        <v>0</v>
      </c>
      <c r="G107" s="84"/>
      <c r="H107" s="84" t="s">
        <v>75</v>
      </c>
      <c r="I107" s="84"/>
      <c r="J107" s="84"/>
      <c r="K107" s="84" t="s">
        <v>70</v>
      </c>
      <c r="L107" s="84"/>
      <c r="M107" s="25">
        <f>M108+M112+M131+M139</f>
        <v>1198543.8</v>
      </c>
    </row>
    <row r="108" spans="1:13" ht="15.75">
      <c r="A108" s="24"/>
      <c r="B108" s="13" t="s">
        <v>203</v>
      </c>
      <c r="C108" s="11"/>
      <c r="D108" s="84" t="s">
        <v>68</v>
      </c>
      <c r="E108" s="84"/>
      <c r="F108" s="84" t="s">
        <v>61</v>
      </c>
      <c r="G108" s="84"/>
      <c r="H108" s="84" t="s">
        <v>75</v>
      </c>
      <c r="I108" s="84"/>
      <c r="J108" s="84"/>
      <c r="K108" s="84" t="s">
        <v>70</v>
      </c>
      <c r="L108" s="84"/>
      <c r="M108" s="25">
        <v>365365.7</v>
      </c>
    </row>
    <row r="109" spans="1:13" ht="15.75">
      <c r="A109" s="24"/>
      <c r="B109" s="9" t="s">
        <v>204</v>
      </c>
      <c r="C109" s="8"/>
      <c r="D109" s="84" t="s">
        <v>68</v>
      </c>
      <c r="E109" s="84"/>
      <c r="F109" s="84" t="s">
        <v>61</v>
      </c>
      <c r="G109" s="84"/>
      <c r="H109" s="82" t="s">
        <v>205</v>
      </c>
      <c r="I109" s="82"/>
      <c r="J109" s="82"/>
      <c r="K109" s="82" t="s">
        <v>70</v>
      </c>
      <c r="L109" s="82"/>
      <c r="M109" s="26">
        <v>365365.7</v>
      </c>
    </row>
    <row r="110" spans="1:13" ht="25.5">
      <c r="A110" s="24"/>
      <c r="B110" s="9" t="s">
        <v>114</v>
      </c>
      <c r="C110" s="8"/>
      <c r="D110" s="84" t="s">
        <v>68</v>
      </c>
      <c r="E110" s="84"/>
      <c r="F110" s="84" t="s">
        <v>61</v>
      </c>
      <c r="G110" s="84"/>
      <c r="H110" s="82" t="s">
        <v>206</v>
      </c>
      <c r="I110" s="82"/>
      <c r="J110" s="82"/>
      <c r="K110" s="82" t="s">
        <v>70</v>
      </c>
      <c r="L110" s="82"/>
      <c r="M110" s="26">
        <v>365365.7</v>
      </c>
    </row>
    <row r="111" spans="1:13" ht="15.75">
      <c r="A111" s="24"/>
      <c r="B111" s="9" t="s">
        <v>113</v>
      </c>
      <c r="C111" s="8"/>
      <c r="D111" s="84" t="s">
        <v>68</v>
      </c>
      <c r="E111" s="84"/>
      <c r="F111" s="84" t="s">
        <v>61</v>
      </c>
      <c r="G111" s="84"/>
      <c r="H111" s="82" t="s">
        <v>206</v>
      </c>
      <c r="I111" s="82"/>
      <c r="J111" s="82"/>
      <c r="K111" s="82" t="s">
        <v>53</v>
      </c>
      <c r="L111" s="82"/>
      <c r="M111" s="26">
        <v>365365.7</v>
      </c>
    </row>
    <row r="112" spans="1:13" ht="15.75">
      <c r="A112" s="24"/>
      <c r="B112" s="13" t="s">
        <v>207</v>
      </c>
      <c r="C112" s="11"/>
      <c r="D112" s="84" t="s">
        <v>68</v>
      </c>
      <c r="E112" s="84"/>
      <c r="F112" s="84" t="s">
        <v>62</v>
      </c>
      <c r="G112" s="84"/>
      <c r="H112" s="84" t="s">
        <v>75</v>
      </c>
      <c r="I112" s="84"/>
      <c r="J112" s="84"/>
      <c r="K112" s="84" t="s">
        <v>70</v>
      </c>
      <c r="L112" s="84"/>
      <c r="M112" s="25">
        <f>M113+M116+M119+M122+M128</f>
        <v>783599.1</v>
      </c>
    </row>
    <row r="113" spans="1:13" ht="24.75" customHeight="1">
      <c r="A113" s="24"/>
      <c r="B113" s="9" t="s">
        <v>208</v>
      </c>
      <c r="C113" s="8"/>
      <c r="D113" s="84" t="s">
        <v>68</v>
      </c>
      <c r="E113" s="84"/>
      <c r="F113" s="84" t="s">
        <v>62</v>
      </c>
      <c r="G113" s="84"/>
      <c r="H113" s="82" t="s">
        <v>209</v>
      </c>
      <c r="I113" s="82"/>
      <c r="J113" s="82"/>
      <c r="K113" s="82" t="s">
        <v>70</v>
      </c>
      <c r="L113" s="82"/>
      <c r="M113" s="26">
        <v>558554</v>
      </c>
    </row>
    <row r="114" spans="1:13" ht="25.5">
      <c r="A114" s="24"/>
      <c r="B114" s="9" t="s">
        <v>114</v>
      </c>
      <c r="C114" s="8"/>
      <c r="D114" s="84" t="s">
        <v>68</v>
      </c>
      <c r="E114" s="84"/>
      <c r="F114" s="84" t="s">
        <v>62</v>
      </c>
      <c r="G114" s="84"/>
      <c r="H114" s="82" t="s">
        <v>210</v>
      </c>
      <c r="I114" s="82"/>
      <c r="J114" s="82"/>
      <c r="K114" s="82" t="s">
        <v>70</v>
      </c>
      <c r="L114" s="82"/>
      <c r="M114" s="26">
        <v>558554</v>
      </c>
    </row>
    <row r="115" spans="1:13" ht="15.75">
      <c r="A115" s="24"/>
      <c r="B115" s="9" t="s">
        <v>113</v>
      </c>
      <c r="C115" s="8"/>
      <c r="D115" s="84" t="s">
        <v>68</v>
      </c>
      <c r="E115" s="84"/>
      <c r="F115" s="84" t="s">
        <v>62</v>
      </c>
      <c r="G115" s="84"/>
      <c r="H115" s="82" t="s">
        <v>210</v>
      </c>
      <c r="I115" s="82"/>
      <c r="J115" s="82"/>
      <c r="K115" s="82" t="s">
        <v>53</v>
      </c>
      <c r="L115" s="82"/>
      <c r="M115" s="26">
        <v>558554</v>
      </c>
    </row>
    <row r="116" spans="1:13" ht="15.75">
      <c r="A116" s="24"/>
      <c r="B116" s="9" t="s">
        <v>211</v>
      </c>
      <c r="C116" s="8"/>
      <c r="D116" s="84" t="s">
        <v>68</v>
      </c>
      <c r="E116" s="84"/>
      <c r="F116" s="84" t="s">
        <v>62</v>
      </c>
      <c r="G116" s="84"/>
      <c r="H116" s="82" t="s">
        <v>212</v>
      </c>
      <c r="I116" s="82"/>
      <c r="J116" s="82"/>
      <c r="K116" s="82" t="s">
        <v>70</v>
      </c>
      <c r="L116" s="82"/>
      <c r="M116" s="26">
        <v>39131</v>
      </c>
    </row>
    <row r="117" spans="1:13" ht="25.5">
      <c r="A117" s="24"/>
      <c r="B117" s="9" t="s">
        <v>114</v>
      </c>
      <c r="C117" s="8"/>
      <c r="D117" s="84" t="s">
        <v>68</v>
      </c>
      <c r="E117" s="84"/>
      <c r="F117" s="84" t="s">
        <v>62</v>
      </c>
      <c r="G117" s="84"/>
      <c r="H117" s="82" t="s">
        <v>213</v>
      </c>
      <c r="I117" s="82"/>
      <c r="J117" s="82"/>
      <c r="K117" s="82" t="s">
        <v>70</v>
      </c>
      <c r="L117" s="82"/>
      <c r="M117" s="26">
        <v>39131</v>
      </c>
    </row>
    <row r="118" spans="1:13" ht="15.75">
      <c r="A118" s="24"/>
      <c r="B118" s="9" t="s">
        <v>113</v>
      </c>
      <c r="C118" s="8"/>
      <c r="D118" s="84" t="s">
        <v>68</v>
      </c>
      <c r="E118" s="84"/>
      <c r="F118" s="84" t="s">
        <v>62</v>
      </c>
      <c r="G118" s="84"/>
      <c r="H118" s="82" t="s">
        <v>213</v>
      </c>
      <c r="I118" s="82"/>
      <c r="J118" s="82"/>
      <c r="K118" s="82" t="s">
        <v>53</v>
      </c>
      <c r="L118" s="82"/>
      <c r="M118" s="26">
        <v>39131</v>
      </c>
    </row>
    <row r="119" spans="1:13" ht="15.75">
      <c r="A119" s="24"/>
      <c r="B119" s="9" t="s">
        <v>214</v>
      </c>
      <c r="C119" s="8"/>
      <c r="D119" s="84" t="s">
        <v>68</v>
      </c>
      <c r="E119" s="84"/>
      <c r="F119" s="84" t="s">
        <v>62</v>
      </c>
      <c r="G119" s="84"/>
      <c r="H119" s="82" t="s">
        <v>215</v>
      </c>
      <c r="I119" s="82"/>
      <c r="J119" s="82"/>
      <c r="K119" s="82" t="s">
        <v>70</v>
      </c>
      <c r="L119" s="82"/>
      <c r="M119" s="26">
        <f>76973.8+66412.7</f>
        <v>143386.5</v>
      </c>
    </row>
    <row r="120" spans="1:13" ht="25.5">
      <c r="A120" s="24"/>
      <c r="B120" s="9" t="s">
        <v>114</v>
      </c>
      <c r="C120" s="8"/>
      <c r="D120" s="84" t="s">
        <v>68</v>
      </c>
      <c r="E120" s="84"/>
      <c r="F120" s="84" t="s">
        <v>62</v>
      </c>
      <c r="G120" s="84"/>
      <c r="H120" s="82" t="s">
        <v>216</v>
      </c>
      <c r="I120" s="82"/>
      <c r="J120" s="82"/>
      <c r="K120" s="82" t="s">
        <v>70</v>
      </c>
      <c r="L120" s="82"/>
      <c r="M120" s="26">
        <f>76973.8+66412.7</f>
        <v>143386.5</v>
      </c>
    </row>
    <row r="121" spans="1:13" ht="15.75">
      <c r="A121" s="24"/>
      <c r="B121" s="9" t="s">
        <v>113</v>
      </c>
      <c r="C121" s="8"/>
      <c r="D121" s="84" t="s">
        <v>68</v>
      </c>
      <c r="E121" s="84"/>
      <c r="F121" s="84" t="s">
        <v>62</v>
      </c>
      <c r="G121" s="84"/>
      <c r="H121" s="82" t="s">
        <v>216</v>
      </c>
      <c r="I121" s="82"/>
      <c r="J121" s="82"/>
      <c r="K121" s="82" t="s">
        <v>53</v>
      </c>
      <c r="L121" s="82"/>
      <c r="M121" s="26">
        <f>76973.8+66412.7</f>
        <v>143386.5</v>
      </c>
    </row>
    <row r="122" spans="1:13" ht="15.75">
      <c r="A122" s="24"/>
      <c r="B122" s="9" t="s">
        <v>217</v>
      </c>
      <c r="C122" s="8"/>
      <c r="D122" s="84" t="s">
        <v>68</v>
      </c>
      <c r="E122" s="84"/>
      <c r="F122" s="84" t="s">
        <v>62</v>
      </c>
      <c r="G122" s="84"/>
      <c r="H122" s="82" t="s">
        <v>218</v>
      </c>
      <c r="I122" s="82"/>
      <c r="J122" s="82"/>
      <c r="K122" s="82" t="s">
        <v>70</v>
      </c>
      <c r="L122" s="82"/>
      <c r="M122" s="26">
        <v>31755</v>
      </c>
    </row>
    <row r="123" spans="1:13" ht="25.5">
      <c r="A123" s="24"/>
      <c r="B123" s="9" t="s">
        <v>114</v>
      </c>
      <c r="C123" s="8"/>
      <c r="D123" s="84" t="s">
        <v>68</v>
      </c>
      <c r="E123" s="84"/>
      <c r="F123" s="84" t="s">
        <v>62</v>
      </c>
      <c r="G123" s="84"/>
      <c r="H123" s="82" t="s">
        <v>219</v>
      </c>
      <c r="I123" s="82"/>
      <c r="J123" s="82"/>
      <c r="K123" s="82" t="s">
        <v>70</v>
      </c>
      <c r="L123" s="82"/>
      <c r="M123" s="26">
        <v>31755</v>
      </c>
    </row>
    <row r="124" spans="1:13" ht="15.75">
      <c r="A124" s="24"/>
      <c r="B124" s="9" t="s">
        <v>113</v>
      </c>
      <c r="C124" s="8"/>
      <c r="D124" s="84" t="s">
        <v>68</v>
      </c>
      <c r="E124" s="84"/>
      <c r="F124" s="84" t="s">
        <v>62</v>
      </c>
      <c r="G124" s="84"/>
      <c r="H124" s="82" t="s">
        <v>219</v>
      </c>
      <c r="I124" s="82"/>
      <c r="J124" s="82"/>
      <c r="K124" s="82" t="s">
        <v>53</v>
      </c>
      <c r="L124" s="82"/>
      <c r="M124" s="26">
        <v>31755</v>
      </c>
    </row>
    <row r="125" spans="1:13" ht="15.75">
      <c r="A125" s="24"/>
      <c r="B125" s="9" t="s">
        <v>220</v>
      </c>
      <c r="C125" s="8"/>
      <c r="D125" s="84" t="s">
        <v>68</v>
      </c>
      <c r="E125" s="84"/>
      <c r="F125" s="84" t="s">
        <v>62</v>
      </c>
      <c r="G125" s="84"/>
      <c r="H125" s="82" t="s">
        <v>221</v>
      </c>
      <c r="I125" s="82"/>
      <c r="J125" s="82"/>
      <c r="K125" s="82">
        <v>0</v>
      </c>
      <c r="L125" s="82"/>
      <c r="M125" s="26">
        <v>0</v>
      </c>
    </row>
    <row r="126" spans="1:13" ht="25.5">
      <c r="A126" s="24"/>
      <c r="B126" s="9" t="s">
        <v>222</v>
      </c>
      <c r="C126" s="8"/>
      <c r="D126" s="84" t="s">
        <v>68</v>
      </c>
      <c r="E126" s="84"/>
      <c r="F126" s="84" t="s">
        <v>62</v>
      </c>
      <c r="G126" s="84"/>
      <c r="H126" s="82" t="s">
        <v>223</v>
      </c>
      <c r="I126" s="82"/>
      <c r="J126" s="82"/>
      <c r="K126" s="82">
        <v>0</v>
      </c>
      <c r="L126" s="82"/>
      <c r="M126" s="26">
        <v>0</v>
      </c>
    </row>
    <row r="127" spans="1:13" ht="15.75">
      <c r="A127" s="24"/>
      <c r="B127" s="9" t="s">
        <v>113</v>
      </c>
      <c r="C127" s="8"/>
      <c r="D127" s="84" t="s">
        <v>68</v>
      </c>
      <c r="E127" s="84"/>
      <c r="F127" s="84" t="s">
        <v>62</v>
      </c>
      <c r="G127" s="84"/>
      <c r="H127" s="82" t="s">
        <v>223</v>
      </c>
      <c r="I127" s="82"/>
      <c r="J127" s="82"/>
      <c r="K127" s="82">
        <v>1</v>
      </c>
      <c r="L127" s="82"/>
      <c r="M127" s="26">
        <v>0</v>
      </c>
    </row>
    <row r="128" spans="1:13" ht="24.75" customHeight="1">
      <c r="A128" s="24"/>
      <c r="B128" s="9" t="s">
        <v>170</v>
      </c>
      <c r="C128" s="8"/>
      <c r="D128" s="84" t="s">
        <v>68</v>
      </c>
      <c r="E128" s="84"/>
      <c r="F128" s="84" t="s">
        <v>62</v>
      </c>
      <c r="G128" s="84"/>
      <c r="H128" s="82" t="s">
        <v>171</v>
      </c>
      <c r="I128" s="82"/>
      <c r="J128" s="82"/>
      <c r="K128" s="82" t="s">
        <v>70</v>
      </c>
      <c r="L128" s="82"/>
      <c r="M128" s="26">
        <v>10772.6</v>
      </c>
    </row>
    <row r="129" spans="1:13" ht="30" customHeight="1">
      <c r="A129" s="24"/>
      <c r="B129" s="9" t="s">
        <v>224</v>
      </c>
      <c r="C129" s="8"/>
      <c r="D129" s="84" t="s">
        <v>68</v>
      </c>
      <c r="E129" s="84"/>
      <c r="F129" s="84" t="s">
        <v>62</v>
      </c>
      <c r="G129" s="84"/>
      <c r="H129" s="82" t="s">
        <v>225</v>
      </c>
      <c r="I129" s="82"/>
      <c r="J129" s="82"/>
      <c r="K129" s="82" t="s">
        <v>70</v>
      </c>
      <c r="L129" s="82"/>
      <c r="M129" s="26">
        <v>10772.6</v>
      </c>
    </row>
    <row r="130" spans="1:13" ht="15.75">
      <c r="A130" s="24"/>
      <c r="B130" s="9" t="s">
        <v>113</v>
      </c>
      <c r="C130" s="8"/>
      <c r="D130" s="84" t="s">
        <v>68</v>
      </c>
      <c r="E130" s="84"/>
      <c r="F130" s="84" t="s">
        <v>62</v>
      </c>
      <c r="G130" s="84"/>
      <c r="H130" s="82" t="s">
        <v>225</v>
      </c>
      <c r="I130" s="82"/>
      <c r="J130" s="82"/>
      <c r="K130" s="82" t="s">
        <v>53</v>
      </c>
      <c r="L130" s="82"/>
      <c r="M130" s="26">
        <v>10772.6</v>
      </c>
    </row>
    <row r="131" spans="1:13" ht="15.75">
      <c r="A131" s="24"/>
      <c r="B131" s="13" t="s">
        <v>226</v>
      </c>
      <c r="C131" s="11"/>
      <c r="D131" s="84" t="s">
        <v>68</v>
      </c>
      <c r="E131" s="84"/>
      <c r="F131" s="84" t="s">
        <v>68</v>
      </c>
      <c r="G131" s="84"/>
      <c r="H131" s="84" t="s">
        <v>75</v>
      </c>
      <c r="I131" s="84"/>
      <c r="J131" s="84"/>
      <c r="K131" s="84" t="s">
        <v>70</v>
      </c>
      <c r="L131" s="84"/>
      <c r="M131" s="25">
        <f>M132+M135</f>
        <v>16230</v>
      </c>
    </row>
    <row r="132" spans="1:13" ht="15.75">
      <c r="A132" s="24"/>
      <c r="B132" s="9" t="s">
        <v>227</v>
      </c>
      <c r="C132" s="8"/>
      <c r="D132" s="84" t="s">
        <v>68</v>
      </c>
      <c r="E132" s="84"/>
      <c r="F132" s="84" t="s">
        <v>68</v>
      </c>
      <c r="G132" s="84"/>
      <c r="H132" s="82" t="s">
        <v>228</v>
      </c>
      <c r="I132" s="82"/>
      <c r="J132" s="82"/>
      <c r="K132" s="82" t="s">
        <v>70</v>
      </c>
      <c r="L132" s="82"/>
      <c r="M132" s="26">
        <v>2200</v>
      </c>
    </row>
    <row r="133" spans="1:13" ht="15.75">
      <c r="A133" s="24"/>
      <c r="B133" s="9" t="s">
        <v>229</v>
      </c>
      <c r="C133" s="8"/>
      <c r="D133" s="84" t="s">
        <v>68</v>
      </c>
      <c r="E133" s="84"/>
      <c r="F133" s="84" t="s">
        <v>68</v>
      </c>
      <c r="G133" s="84"/>
      <c r="H133" s="82" t="s">
        <v>230</v>
      </c>
      <c r="I133" s="82"/>
      <c r="J133" s="82"/>
      <c r="K133" s="82" t="s">
        <v>70</v>
      </c>
      <c r="L133" s="82"/>
      <c r="M133" s="26">
        <v>2200</v>
      </c>
    </row>
    <row r="134" spans="1:13" ht="25.5">
      <c r="A134" s="24"/>
      <c r="B134" s="9" t="s">
        <v>84</v>
      </c>
      <c r="C134" s="39"/>
      <c r="D134" s="84" t="s">
        <v>68</v>
      </c>
      <c r="E134" s="84"/>
      <c r="F134" s="84" t="s">
        <v>68</v>
      </c>
      <c r="G134" s="84"/>
      <c r="H134" s="82" t="s">
        <v>230</v>
      </c>
      <c r="I134" s="82"/>
      <c r="J134" s="82"/>
      <c r="K134" s="82">
        <v>500</v>
      </c>
      <c r="L134" s="82"/>
      <c r="M134" s="26">
        <v>2200</v>
      </c>
    </row>
    <row r="135" spans="1:13" ht="25.5">
      <c r="A135" s="24"/>
      <c r="B135" s="9" t="s">
        <v>231</v>
      </c>
      <c r="C135" s="8"/>
      <c r="D135" s="84" t="s">
        <v>68</v>
      </c>
      <c r="E135" s="84"/>
      <c r="F135" s="84" t="s">
        <v>68</v>
      </c>
      <c r="G135" s="84"/>
      <c r="H135" s="82" t="s">
        <v>232</v>
      </c>
      <c r="I135" s="82"/>
      <c r="J135" s="82"/>
      <c r="K135" s="82" t="s">
        <v>70</v>
      </c>
      <c r="L135" s="82"/>
      <c r="M135" s="26">
        <f>M136</f>
        <v>14030</v>
      </c>
    </row>
    <row r="136" spans="1:13" ht="15.75">
      <c r="A136" s="24"/>
      <c r="B136" s="9" t="s">
        <v>233</v>
      </c>
      <c r="C136" s="8"/>
      <c r="D136" s="84" t="s">
        <v>68</v>
      </c>
      <c r="E136" s="84"/>
      <c r="F136" s="84" t="s">
        <v>68</v>
      </c>
      <c r="G136" s="84"/>
      <c r="H136" s="82" t="s">
        <v>234</v>
      </c>
      <c r="I136" s="82"/>
      <c r="J136" s="82"/>
      <c r="K136" s="82" t="s">
        <v>70</v>
      </c>
      <c r="L136" s="82"/>
      <c r="M136" s="26">
        <f>M137+M138</f>
        <v>14030</v>
      </c>
    </row>
    <row r="137" spans="1:13" ht="15.75">
      <c r="A137" s="24"/>
      <c r="B137" s="9" t="s">
        <v>113</v>
      </c>
      <c r="C137" s="8"/>
      <c r="D137" s="84" t="s">
        <v>68</v>
      </c>
      <c r="E137" s="84"/>
      <c r="F137" s="84" t="s">
        <v>68</v>
      </c>
      <c r="G137" s="84"/>
      <c r="H137" s="82" t="s">
        <v>234</v>
      </c>
      <c r="I137" s="82"/>
      <c r="J137" s="82"/>
      <c r="K137" s="82" t="s">
        <v>53</v>
      </c>
      <c r="L137" s="82"/>
      <c r="M137" s="26">
        <v>13380</v>
      </c>
    </row>
    <row r="138" spans="1:13" ht="25.5">
      <c r="A138" s="24"/>
      <c r="B138" s="9" t="s">
        <v>84</v>
      </c>
      <c r="C138" s="39"/>
      <c r="D138" s="84" t="s">
        <v>68</v>
      </c>
      <c r="E138" s="84"/>
      <c r="F138" s="84" t="s">
        <v>68</v>
      </c>
      <c r="G138" s="84"/>
      <c r="H138" s="82" t="s">
        <v>234</v>
      </c>
      <c r="I138" s="82"/>
      <c r="J138" s="82"/>
      <c r="K138" s="82">
        <v>500</v>
      </c>
      <c r="L138" s="82"/>
      <c r="M138" s="26">
        <v>650</v>
      </c>
    </row>
    <row r="139" spans="1:13" ht="15.75">
      <c r="A139" s="24"/>
      <c r="B139" s="13" t="s">
        <v>235</v>
      </c>
      <c r="C139" s="11"/>
      <c r="D139" s="84" t="s">
        <v>68</v>
      </c>
      <c r="E139" s="84"/>
      <c r="F139" s="84" t="s">
        <v>71</v>
      </c>
      <c r="G139" s="84"/>
      <c r="H139" s="84" t="s">
        <v>75</v>
      </c>
      <c r="I139" s="84"/>
      <c r="J139" s="84"/>
      <c r="K139" s="84" t="s">
        <v>70</v>
      </c>
      <c r="L139" s="84"/>
      <c r="M139" s="25">
        <f>M140+M143</f>
        <v>33349</v>
      </c>
    </row>
    <row r="140" spans="1:13" ht="51">
      <c r="A140" s="24"/>
      <c r="B140" s="9" t="s">
        <v>80</v>
      </c>
      <c r="C140" s="39"/>
      <c r="D140" s="84" t="s">
        <v>68</v>
      </c>
      <c r="E140" s="84"/>
      <c r="F140" s="84" t="s">
        <v>71</v>
      </c>
      <c r="G140" s="84"/>
      <c r="H140" s="82" t="s">
        <v>81</v>
      </c>
      <c r="I140" s="82"/>
      <c r="J140" s="82"/>
      <c r="K140" s="82" t="s">
        <v>70</v>
      </c>
      <c r="L140" s="82"/>
      <c r="M140" s="26">
        <v>13032</v>
      </c>
    </row>
    <row r="141" spans="1:13" ht="15.75">
      <c r="A141" s="24"/>
      <c r="B141" s="9" t="s">
        <v>87</v>
      </c>
      <c r="C141" s="8"/>
      <c r="D141" s="84" t="s">
        <v>68</v>
      </c>
      <c r="E141" s="84"/>
      <c r="F141" s="84" t="s">
        <v>71</v>
      </c>
      <c r="G141" s="84"/>
      <c r="H141" s="82" t="s">
        <v>88</v>
      </c>
      <c r="I141" s="82"/>
      <c r="J141" s="82"/>
      <c r="K141" s="82" t="s">
        <v>70</v>
      </c>
      <c r="L141" s="82"/>
      <c r="M141" s="26">
        <v>13032</v>
      </c>
    </row>
    <row r="142" spans="1:13" ht="25.5">
      <c r="A142" s="24"/>
      <c r="B142" s="9" t="s">
        <v>84</v>
      </c>
      <c r="C142" s="39"/>
      <c r="D142" s="84" t="s">
        <v>68</v>
      </c>
      <c r="E142" s="84"/>
      <c r="F142" s="84" t="s">
        <v>71</v>
      </c>
      <c r="G142" s="84"/>
      <c r="H142" s="82" t="s">
        <v>88</v>
      </c>
      <c r="I142" s="82"/>
      <c r="J142" s="82"/>
      <c r="K142" s="82">
        <v>500</v>
      </c>
      <c r="L142" s="82"/>
      <c r="M142" s="26">
        <v>13032</v>
      </c>
    </row>
    <row r="143" spans="1:13" ht="57.75" customHeight="1">
      <c r="A143" s="24"/>
      <c r="B143" s="9" t="s">
        <v>236</v>
      </c>
      <c r="C143" s="8"/>
      <c r="D143" s="84" t="s">
        <v>68</v>
      </c>
      <c r="E143" s="84"/>
      <c r="F143" s="84" t="s">
        <v>71</v>
      </c>
      <c r="G143" s="84"/>
      <c r="H143" s="82" t="s">
        <v>237</v>
      </c>
      <c r="I143" s="82"/>
      <c r="J143" s="82"/>
      <c r="K143" s="82" t="s">
        <v>70</v>
      </c>
      <c r="L143" s="82"/>
      <c r="M143" s="26">
        <v>20317</v>
      </c>
    </row>
    <row r="144" spans="1:13" ht="25.5">
      <c r="A144" s="24"/>
      <c r="B144" s="9" t="s">
        <v>114</v>
      </c>
      <c r="C144" s="8"/>
      <c r="D144" s="84" t="s">
        <v>68</v>
      </c>
      <c r="E144" s="84"/>
      <c r="F144" s="84" t="s">
        <v>71</v>
      </c>
      <c r="G144" s="84"/>
      <c r="H144" s="82" t="s">
        <v>238</v>
      </c>
      <c r="I144" s="82"/>
      <c r="J144" s="82"/>
      <c r="K144" s="82" t="s">
        <v>70</v>
      </c>
      <c r="L144" s="82"/>
      <c r="M144" s="26">
        <v>20317</v>
      </c>
    </row>
    <row r="145" spans="1:13" ht="15.75">
      <c r="A145" s="24"/>
      <c r="B145" s="9" t="s">
        <v>113</v>
      </c>
      <c r="C145" s="8"/>
      <c r="D145" s="84" t="s">
        <v>68</v>
      </c>
      <c r="E145" s="84"/>
      <c r="F145" s="84" t="s">
        <v>71</v>
      </c>
      <c r="G145" s="84"/>
      <c r="H145" s="82" t="s">
        <v>238</v>
      </c>
      <c r="I145" s="82"/>
      <c r="J145" s="82"/>
      <c r="K145" s="82" t="s">
        <v>53</v>
      </c>
      <c r="L145" s="82"/>
      <c r="M145" s="26">
        <v>20317</v>
      </c>
    </row>
    <row r="146" spans="1:13" ht="25.5">
      <c r="A146" s="24" t="s">
        <v>29</v>
      </c>
      <c r="B146" s="13" t="s">
        <v>239</v>
      </c>
      <c r="C146" s="11"/>
      <c r="D146" s="84" t="s">
        <v>69</v>
      </c>
      <c r="E146" s="84"/>
      <c r="F146" s="84" t="s">
        <v>67</v>
      </c>
      <c r="G146" s="84"/>
      <c r="H146" s="84" t="s">
        <v>75</v>
      </c>
      <c r="I146" s="84"/>
      <c r="J146" s="84"/>
      <c r="K146" s="84" t="s">
        <v>70</v>
      </c>
      <c r="L146" s="84"/>
      <c r="M146" s="25">
        <f>M147+M159+M162+M165</f>
        <v>11789.3</v>
      </c>
    </row>
    <row r="147" spans="1:13" ht="15.75">
      <c r="A147" s="24"/>
      <c r="B147" s="13" t="s">
        <v>240</v>
      </c>
      <c r="C147" s="11"/>
      <c r="D147" s="84" t="s">
        <v>69</v>
      </c>
      <c r="E147" s="84"/>
      <c r="F147" s="84" t="s">
        <v>61</v>
      </c>
      <c r="G147" s="84"/>
      <c r="H147" s="84" t="s">
        <v>75</v>
      </c>
      <c r="I147" s="84"/>
      <c r="J147" s="84"/>
      <c r="K147" s="84" t="s">
        <v>70</v>
      </c>
      <c r="L147" s="84"/>
      <c r="M147" s="25">
        <f>M148+M151+M154</f>
        <v>8669.3</v>
      </c>
    </row>
    <row r="148" spans="1:13" ht="15.75">
      <c r="A148" s="24"/>
      <c r="B148" s="9" t="s">
        <v>241</v>
      </c>
      <c r="C148" s="8"/>
      <c r="D148" s="84" t="s">
        <v>69</v>
      </c>
      <c r="E148" s="84"/>
      <c r="F148" s="84" t="s">
        <v>61</v>
      </c>
      <c r="G148" s="84"/>
      <c r="H148" s="82" t="s">
        <v>242</v>
      </c>
      <c r="I148" s="82"/>
      <c r="J148" s="82"/>
      <c r="K148" s="82" t="s">
        <v>70</v>
      </c>
      <c r="L148" s="82"/>
      <c r="M148" s="26">
        <f>M149</f>
        <v>4840</v>
      </c>
    </row>
    <row r="149" spans="1:13" ht="25.5">
      <c r="A149" s="24"/>
      <c r="B149" s="9" t="s">
        <v>114</v>
      </c>
      <c r="C149" s="8"/>
      <c r="D149" s="84" t="s">
        <v>69</v>
      </c>
      <c r="E149" s="84"/>
      <c r="F149" s="84" t="s">
        <v>61</v>
      </c>
      <c r="G149" s="84"/>
      <c r="H149" s="82" t="s">
        <v>243</v>
      </c>
      <c r="I149" s="82"/>
      <c r="J149" s="82"/>
      <c r="K149" s="82" t="s">
        <v>70</v>
      </c>
      <c r="L149" s="82"/>
      <c r="M149" s="26">
        <f>M150</f>
        <v>4840</v>
      </c>
    </row>
    <row r="150" spans="1:13" ht="15.75">
      <c r="A150" s="24"/>
      <c r="B150" s="9" t="s">
        <v>113</v>
      </c>
      <c r="C150" s="8"/>
      <c r="D150" s="84" t="s">
        <v>69</v>
      </c>
      <c r="E150" s="84"/>
      <c r="F150" s="84" t="s">
        <v>61</v>
      </c>
      <c r="G150" s="84"/>
      <c r="H150" s="82" t="s">
        <v>243</v>
      </c>
      <c r="I150" s="82"/>
      <c r="J150" s="82"/>
      <c r="K150" s="82" t="s">
        <v>53</v>
      </c>
      <c r="L150" s="82"/>
      <c r="M150" s="26">
        <v>4840</v>
      </c>
    </row>
    <row r="151" spans="1:13" ht="29.25" customHeight="1">
      <c r="A151" s="24"/>
      <c r="B151" s="9" t="s">
        <v>244</v>
      </c>
      <c r="C151" s="8"/>
      <c r="D151" s="84" t="s">
        <v>69</v>
      </c>
      <c r="E151" s="84"/>
      <c r="F151" s="84" t="s">
        <v>61</v>
      </c>
      <c r="G151" s="84"/>
      <c r="H151" s="82" t="s">
        <v>245</v>
      </c>
      <c r="I151" s="82"/>
      <c r="J151" s="82"/>
      <c r="K151" s="82" t="s">
        <v>70</v>
      </c>
      <c r="L151" s="82"/>
      <c r="M151" s="26">
        <v>800</v>
      </c>
    </row>
    <row r="152" spans="1:13" ht="25.5">
      <c r="A152" s="24"/>
      <c r="B152" s="9" t="s">
        <v>114</v>
      </c>
      <c r="C152" s="8"/>
      <c r="D152" s="84" t="s">
        <v>69</v>
      </c>
      <c r="E152" s="84"/>
      <c r="F152" s="84" t="s">
        <v>61</v>
      </c>
      <c r="G152" s="84"/>
      <c r="H152" s="82" t="s">
        <v>46</v>
      </c>
      <c r="I152" s="82"/>
      <c r="J152" s="82"/>
      <c r="K152" s="82" t="s">
        <v>70</v>
      </c>
      <c r="L152" s="82"/>
      <c r="M152" s="26">
        <v>800</v>
      </c>
    </row>
    <row r="153" spans="1:13" ht="26.25" customHeight="1">
      <c r="A153" s="24"/>
      <c r="B153" s="9" t="s">
        <v>113</v>
      </c>
      <c r="C153" s="8"/>
      <c r="D153" s="84" t="s">
        <v>69</v>
      </c>
      <c r="E153" s="84"/>
      <c r="F153" s="84" t="s">
        <v>61</v>
      </c>
      <c r="G153" s="84"/>
      <c r="H153" s="82" t="s">
        <v>46</v>
      </c>
      <c r="I153" s="82"/>
      <c r="J153" s="82"/>
      <c r="K153" s="82" t="s">
        <v>53</v>
      </c>
      <c r="L153" s="82"/>
      <c r="M153" s="26">
        <v>800</v>
      </c>
    </row>
    <row r="154" spans="1:13" ht="25.5">
      <c r="A154" s="24"/>
      <c r="B154" s="9" t="s">
        <v>246</v>
      </c>
      <c r="C154" s="8"/>
      <c r="D154" s="84" t="s">
        <v>69</v>
      </c>
      <c r="E154" s="84"/>
      <c r="F154" s="84" t="s">
        <v>61</v>
      </c>
      <c r="G154" s="84"/>
      <c r="H154" s="82" t="s">
        <v>247</v>
      </c>
      <c r="I154" s="82"/>
      <c r="J154" s="82"/>
      <c r="K154" s="82" t="s">
        <v>70</v>
      </c>
      <c r="L154" s="82"/>
      <c r="M154" s="26">
        <f>M155+M157</f>
        <v>3029.3</v>
      </c>
    </row>
    <row r="155" spans="1:13" ht="25.5" customHeight="1">
      <c r="A155" s="24"/>
      <c r="B155" s="9" t="s">
        <v>248</v>
      </c>
      <c r="C155" s="8"/>
      <c r="D155" s="84" t="s">
        <v>69</v>
      </c>
      <c r="E155" s="84"/>
      <c r="F155" s="84" t="s">
        <v>61</v>
      </c>
      <c r="G155" s="84"/>
      <c r="H155" s="82" t="s">
        <v>249</v>
      </c>
      <c r="I155" s="82"/>
      <c r="J155" s="82"/>
      <c r="K155" s="82" t="s">
        <v>70</v>
      </c>
      <c r="L155" s="82"/>
      <c r="M155" s="26">
        <v>329.3</v>
      </c>
    </row>
    <row r="156" spans="1:13" ht="15.75">
      <c r="A156" s="24"/>
      <c r="B156" s="9" t="s">
        <v>113</v>
      </c>
      <c r="C156" s="8"/>
      <c r="D156" s="84" t="s">
        <v>69</v>
      </c>
      <c r="E156" s="84"/>
      <c r="F156" s="84" t="s">
        <v>61</v>
      </c>
      <c r="G156" s="84"/>
      <c r="H156" s="82" t="s">
        <v>249</v>
      </c>
      <c r="I156" s="82"/>
      <c r="J156" s="82"/>
      <c r="K156" s="82" t="s">
        <v>53</v>
      </c>
      <c r="L156" s="82"/>
      <c r="M156" s="26">
        <v>329.3</v>
      </c>
    </row>
    <row r="157" spans="1:13" ht="33.75" customHeight="1">
      <c r="A157" s="24"/>
      <c r="B157" s="9" t="s">
        <v>250</v>
      </c>
      <c r="C157" s="8"/>
      <c r="D157" s="84" t="s">
        <v>69</v>
      </c>
      <c r="E157" s="84"/>
      <c r="F157" s="84" t="s">
        <v>61</v>
      </c>
      <c r="G157" s="84"/>
      <c r="H157" s="82" t="s">
        <v>251</v>
      </c>
      <c r="I157" s="82"/>
      <c r="J157" s="82"/>
      <c r="K157" s="82" t="s">
        <v>70</v>
      </c>
      <c r="L157" s="82"/>
      <c r="M157" s="26">
        <f>M158</f>
        <v>2700</v>
      </c>
    </row>
    <row r="158" spans="1:13" ht="15.75">
      <c r="A158" s="24"/>
      <c r="B158" s="9" t="s">
        <v>106</v>
      </c>
      <c r="C158" s="8"/>
      <c r="D158" s="84" t="s">
        <v>69</v>
      </c>
      <c r="E158" s="84"/>
      <c r="F158" s="84" t="s">
        <v>61</v>
      </c>
      <c r="G158" s="84"/>
      <c r="H158" s="82" t="s">
        <v>251</v>
      </c>
      <c r="I158" s="82"/>
      <c r="J158" s="82"/>
      <c r="K158" s="82" t="s">
        <v>52</v>
      </c>
      <c r="L158" s="82"/>
      <c r="M158" s="26">
        <v>2700</v>
      </c>
    </row>
    <row r="159" spans="1:13" ht="15.75">
      <c r="A159" s="24"/>
      <c r="B159" s="13" t="s">
        <v>252</v>
      </c>
      <c r="C159" s="11"/>
      <c r="D159" s="84" t="s">
        <v>69</v>
      </c>
      <c r="E159" s="84"/>
      <c r="F159" s="84" t="s">
        <v>63</v>
      </c>
      <c r="G159" s="84"/>
      <c r="H159" s="84" t="s">
        <v>253</v>
      </c>
      <c r="I159" s="84"/>
      <c r="J159" s="84"/>
      <c r="K159" s="84" t="s">
        <v>70</v>
      </c>
      <c r="L159" s="84"/>
      <c r="M159" s="25">
        <f>M160</f>
        <v>400</v>
      </c>
    </row>
    <row r="160" spans="1:13" ht="25.5">
      <c r="A160" s="24"/>
      <c r="B160" s="9" t="s">
        <v>254</v>
      </c>
      <c r="C160" s="8"/>
      <c r="D160" s="84" t="s">
        <v>69</v>
      </c>
      <c r="E160" s="84"/>
      <c r="F160" s="84" t="s">
        <v>63</v>
      </c>
      <c r="G160" s="84"/>
      <c r="H160" s="82" t="s">
        <v>255</v>
      </c>
      <c r="I160" s="82"/>
      <c r="J160" s="82"/>
      <c r="K160" s="82" t="s">
        <v>70</v>
      </c>
      <c r="L160" s="82"/>
      <c r="M160" s="26">
        <f>M161</f>
        <v>400</v>
      </c>
    </row>
    <row r="161" spans="1:13" ht="15.75">
      <c r="A161" s="24"/>
      <c r="B161" s="9" t="s">
        <v>159</v>
      </c>
      <c r="C161" s="8"/>
      <c r="D161" s="84" t="s">
        <v>69</v>
      </c>
      <c r="E161" s="84"/>
      <c r="F161" s="84" t="s">
        <v>63</v>
      </c>
      <c r="G161" s="84"/>
      <c r="H161" s="82" t="s">
        <v>255</v>
      </c>
      <c r="I161" s="82"/>
      <c r="J161" s="82"/>
      <c r="K161" s="82" t="s">
        <v>40</v>
      </c>
      <c r="L161" s="82"/>
      <c r="M161" s="26">
        <v>400</v>
      </c>
    </row>
    <row r="162" spans="1:13" ht="15.75">
      <c r="A162" s="24"/>
      <c r="B162" s="13" t="s">
        <v>256</v>
      </c>
      <c r="C162" s="11"/>
      <c r="D162" s="84" t="s">
        <v>69</v>
      </c>
      <c r="E162" s="84"/>
      <c r="F162" s="84" t="s">
        <v>64</v>
      </c>
      <c r="G162" s="84"/>
      <c r="H162" s="84" t="s">
        <v>75</v>
      </c>
      <c r="I162" s="84"/>
      <c r="J162" s="84"/>
      <c r="K162" s="84" t="s">
        <v>70</v>
      </c>
      <c r="L162" s="84"/>
      <c r="M162" s="25">
        <f>M163</f>
        <v>480</v>
      </c>
    </row>
    <row r="163" spans="1:13" ht="15.75">
      <c r="A163" s="24"/>
      <c r="B163" s="9" t="s">
        <v>257</v>
      </c>
      <c r="C163" s="8"/>
      <c r="D163" s="84" t="s">
        <v>69</v>
      </c>
      <c r="E163" s="84"/>
      <c r="F163" s="84" t="s">
        <v>64</v>
      </c>
      <c r="G163" s="84"/>
      <c r="H163" s="82" t="s">
        <v>258</v>
      </c>
      <c r="I163" s="82"/>
      <c r="J163" s="82"/>
      <c r="K163" s="82" t="s">
        <v>70</v>
      </c>
      <c r="L163" s="82"/>
      <c r="M163" s="26">
        <f>M164</f>
        <v>480</v>
      </c>
    </row>
    <row r="164" spans="1:13" ht="15.75">
      <c r="A164" s="24"/>
      <c r="B164" s="9" t="s">
        <v>159</v>
      </c>
      <c r="C164" s="8"/>
      <c r="D164" s="84" t="s">
        <v>69</v>
      </c>
      <c r="E164" s="84"/>
      <c r="F164" s="84" t="s">
        <v>64</v>
      </c>
      <c r="G164" s="84"/>
      <c r="H164" s="82" t="s">
        <v>258</v>
      </c>
      <c r="I164" s="82"/>
      <c r="J164" s="82"/>
      <c r="K164" s="82" t="s">
        <v>40</v>
      </c>
      <c r="L164" s="82"/>
      <c r="M164" s="26">
        <v>480</v>
      </c>
    </row>
    <row r="165" spans="1:13" ht="25.5">
      <c r="A165" s="24"/>
      <c r="B165" s="13" t="s">
        <v>259</v>
      </c>
      <c r="C165" s="11"/>
      <c r="D165" s="84" t="s">
        <v>69</v>
      </c>
      <c r="E165" s="84"/>
      <c r="F165" s="84" t="s">
        <v>66</v>
      </c>
      <c r="G165" s="84"/>
      <c r="H165" s="84" t="s">
        <v>75</v>
      </c>
      <c r="I165" s="84"/>
      <c r="J165" s="84"/>
      <c r="K165" s="84" t="s">
        <v>70</v>
      </c>
      <c r="L165" s="84"/>
      <c r="M165" s="25">
        <f>M166</f>
        <v>2240</v>
      </c>
    </row>
    <row r="166" spans="1:13" ht="66.75" customHeight="1">
      <c r="A166" s="24"/>
      <c r="B166" s="9" t="s">
        <v>236</v>
      </c>
      <c r="C166" s="8"/>
      <c r="D166" s="84" t="s">
        <v>69</v>
      </c>
      <c r="E166" s="84"/>
      <c r="F166" s="84" t="s">
        <v>66</v>
      </c>
      <c r="G166" s="84"/>
      <c r="H166" s="82" t="s">
        <v>237</v>
      </c>
      <c r="I166" s="82"/>
      <c r="J166" s="82"/>
      <c r="K166" s="82" t="s">
        <v>70</v>
      </c>
      <c r="L166" s="82"/>
      <c r="M166" s="26">
        <f>M167</f>
        <v>2240</v>
      </c>
    </row>
    <row r="167" spans="1:13" ht="25.5">
      <c r="A167" s="24"/>
      <c r="B167" s="9" t="s">
        <v>114</v>
      </c>
      <c r="C167" s="8"/>
      <c r="D167" s="84" t="s">
        <v>69</v>
      </c>
      <c r="E167" s="84"/>
      <c r="F167" s="84" t="s">
        <v>66</v>
      </c>
      <c r="G167" s="84"/>
      <c r="H167" s="82" t="s">
        <v>238</v>
      </c>
      <c r="I167" s="82"/>
      <c r="J167" s="82"/>
      <c r="K167" s="82" t="s">
        <v>70</v>
      </c>
      <c r="L167" s="82"/>
      <c r="M167" s="26">
        <f>M168</f>
        <v>2240</v>
      </c>
    </row>
    <row r="168" spans="1:13" ht="15.75">
      <c r="A168" s="24"/>
      <c r="B168" s="9" t="s">
        <v>113</v>
      </c>
      <c r="C168" s="8"/>
      <c r="D168" s="84" t="s">
        <v>69</v>
      </c>
      <c r="E168" s="84"/>
      <c r="F168" s="84" t="s">
        <v>66</v>
      </c>
      <c r="G168" s="84"/>
      <c r="H168" s="82" t="s">
        <v>238</v>
      </c>
      <c r="I168" s="82"/>
      <c r="J168" s="82"/>
      <c r="K168" s="82" t="s">
        <v>53</v>
      </c>
      <c r="L168" s="82"/>
      <c r="M168" s="26">
        <v>2240</v>
      </c>
    </row>
    <row r="169" spans="1:13" ht="15.75">
      <c r="A169" s="24" t="s">
        <v>30</v>
      </c>
      <c r="B169" s="13" t="s">
        <v>260</v>
      </c>
      <c r="C169" s="47"/>
      <c r="D169" s="84" t="s">
        <v>71</v>
      </c>
      <c r="E169" s="84"/>
      <c r="F169" s="84" t="s">
        <v>67</v>
      </c>
      <c r="G169" s="84"/>
      <c r="H169" s="84" t="s">
        <v>75</v>
      </c>
      <c r="I169" s="84"/>
      <c r="J169" s="84"/>
      <c r="K169" s="84" t="s">
        <v>70</v>
      </c>
      <c r="L169" s="84"/>
      <c r="M169" s="25">
        <f>M170+M191</f>
        <v>179640.1</v>
      </c>
    </row>
    <row r="170" spans="1:16" ht="15.75">
      <c r="A170" s="24"/>
      <c r="B170" s="13" t="s">
        <v>261</v>
      </c>
      <c r="C170" s="11"/>
      <c r="D170" s="84" t="s">
        <v>71</v>
      </c>
      <c r="E170" s="84"/>
      <c r="F170" s="84" t="s">
        <v>61</v>
      </c>
      <c r="G170" s="84"/>
      <c r="H170" s="84" t="s">
        <v>75</v>
      </c>
      <c r="I170" s="84"/>
      <c r="J170" s="84"/>
      <c r="K170" s="84" t="s">
        <v>70</v>
      </c>
      <c r="L170" s="84"/>
      <c r="M170" s="25">
        <f>M171+M174+M179</f>
        <v>175440.1</v>
      </c>
      <c r="P170" s="18"/>
    </row>
    <row r="171" spans="1:13" ht="25.5">
      <c r="A171" s="24"/>
      <c r="B171" s="9" t="s">
        <v>262</v>
      </c>
      <c r="C171" s="8"/>
      <c r="D171" s="84" t="s">
        <v>71</v>
      </c>
      <c r="E171" s="84"/>
      <c r="F171" s="84" t="s">
        <v>61</v>
      </c>
      <c r="G171" s="84"/>
      <c r="H171" s="82" t="s">
        <v>263</v>
      </c>
      <c r="I171" s="82"/>
      <c r="J171" s="82"/>
      <c r="K171" s="82" t="s">
        <v>70</v>
      </c>
      <c r="L171" s="82"/>
      <c r="M171" s="26">
        <f>M172</f>
        <v>158508.4</v>
      </c>
    </row>
    <row r="172" spans="1:13" ht="25.5">
      <c r="A172" s="24"/>
      <c r="B172" s="9" t="s">
        <v>114</v>
      </c>
      <c r="C172" s="8"/>
      <c r="D172" s="84" t="s">
        <v>71</v>
      </c>
      <c r="E172" s="84"/>
      <c r="F172" s="84" t="s">
        <v>61</v>
      </c>
      <c r="G172" s="84"/>
      <c r="H172" s="82" t="s">
        <v>264</v>
      </c>
      <c r="I172" s="82"/>
      <c r="J172" s="82"/>
      <c r="K172" s="82" t="s">
        <v>70</v>
      </c>
      <c r="L172" s="82"/>
      <c r="M172" s="26">
        <f>M173</f>
        <v>158508.4</v>
      </c>
    </row>
    <row r="173" spans="1:13" ht="26.25" customHeight="1">
      <c r="A173" s="24"/>
      <c r="B173" s="9" t="s">
        <v>113</v>
      </c>
      <c r="C173" s="8"/>
      <c r="D173" s="84" t="s">
        <v>71</v>
      </c>
      <c r="E173" s="84"/>
      <c r="F173" s="84" t="s">
        <v>61</v>
      </c>
      <c r="G173" s="84"/>
      <c r="H173" s="82" t="s">
        <v>264</v>
      </c>
      <c r="I173" s="82"/>
      <c r="J173" s="82"/>
      <c r="K173" s="82" t="s">
        <v>53</v>
      </c>
      <c r="L173" s="82"/>
      <c r="M173" s="26">
        <v>158508.4</v>
      </c>
    </row>
    <row r="174" spans="1:13" ht="25.5" customHeight="1">
      <c r="A174" s="24"/>
      <c r="B174" s="9" t="s">
        <v>265</v>
      </c>
      <c r="C174" s="8"/>
      <c r="D174" s="84" t="s">
        <v>71</v>
      </c>
      <c r="E174" s="84"/>
      <c r="F174" s="94" t="s">
        <v>61</v>
      </c>
      <c r="G174" s="94"/>
      <c r="H174" s="82" t="s">
        <v>266</v>
      </c>
      <c r="I174" s="82"/>
      <c r="J174" s="82"/>
      <c r="K174" s="82" t="s">
        <v>70</v>
      </c>
      <c r="L174" s="82"/>
      <c r="M174" s="26">
        <v>9140.1</v>
      </c>
    </row>
    <row r="175" spans="1:13" ht="31.5" customHeight="1">
      <c r="A175" s="24"/>
      <c r="B175" s="9" t="s">
        <v>114</v>
      </c>
      <c r="C175" s="8"/>
      <c r="D175" s="84" t="s">
        <v>71</v>
      </c>
      <c r="E175" s="84"/>
      <c r="F175" s="94" t="s">
        <v>61</v>
      </c>
      <c r="G175" s="94"/>
      <c r="H175" s="82" t="s">
        <v>267</v>
      </c>
      <c r="I175" s="82"/>
      <c r="J175" s="82"/>
      <c r="K175" s="82" t="s">
        <v>70</v>
      </c>
      <c r="L175" s="82"/>
      <c r="M175" s="26">
        <v>9140.1</v>
      </c>
    </row>
    <row r="176" spans="1:13" ht="0.75" customHeight="1" hidden="1">
      <c r="A176" s="24"/>
      <c r="B176" s="9" t="s">
        <v>268</v>
      </c>
      <c r="C176" s="8"/>
      <c r="D176" s="84" t="s">
        <v>71</v>
      </c>
      <c r="E176" s="84"/>
      <c r="F176" s="84" t="s">
        <v>62</v>
      </c>
      <c r="G176" s="84"/>
      <c r="H176" s="82" t="s">
        <v>269</v>
      </c>
      <c r="I176" s="82"/>
      <c r="J176" s="82"/>
      <c r="K176" s="82" t="s">
        <v>70</v>
      </c>
      <c r="L176" s="82"/>
      <c r="M176" s="26"/>
    </row>
    <row r="177" spans="1:13" ht="12" customHeight="1" hidden="1">
      <c r="A177" s="24"/>
      <c r="B177" s="9" t="s">
        <v>114</v>
      </c>
      <c r="C177" s="8"/>
      <c r="D177" s="84" t="s">
        <v>71</v>
      </c>
      <c r="E177" s="84"/>
      <c r="F177" s="84" t="s">
        <v>62</v>
      </c>
      <c r="G177" s="84"/>
      <c r="H177" s="82" t="s">
        <v>270</v>
      </c>
      <c r="I177" s="82"/>
      <c r="J177" s="82"/>
      <c r="K177" s="82" t="s">
        <v>70</v>
      </c>
      <c r="L177" s="82"/>
      <c r="M177" s="26"/>
    </row>
    <row r="178" spans="1:13" ht="21" customHeight="1" hidden="1">
      <c r="A178" s="24"/>
      <c r="B178" s="9" t="s">
        <v>113</v>
      </c>
      <c r="C178" s="8"/>
      <c r="D178" s="84" t="s">
        <v>71</v>
      </c>
      <c r="E178" s="84"/>
      <c r="F178" s="84" t="s">
        <v>62</v>
      </c>
      <c r="G178" s="84"/>
      <c r="H178" s="82" t="s">
        <v>270</v>
      </c>
      <c r="I178" s="82"/>
      <c r="J178" s="82"/>
      <c r="K178" s="82" t="s">
        <v>53</v>
      </c>
      <c r="L178" s="82"/>
      <c r="M178" s="26"/>
    </row>
    <row r="179" spans="1:13" ht="57" customHeight="1">
      <c r="A179" s="24"/>
      <c r="B179" s="9" t="s">
        <v>271</v>
      </c>
      <c r="C179" s="8"/>
      <c r="D179" s="84" t="s">
        <v>71</v>
      </c>
      <c r="E179" s="84"/>
      <c r="F179" s="94" t="s">
        <v>61</v>
      </c>
      <c r="G179" s="94"/>
      <c r="H179" s="82" t="s">
        <v>272</v>
      </c>
      <c r="I179" s="82"/>
      <c r="J179" s="82"/>
      <c r="K179" s="82" t="s">
        <v>70</v>
      </c>
      <c r="L179" s="82"/>
      <c r="M179" s="26">
        <v>7791.6</v>
      </c>
    </row>
    <row r="180" spans="1:13" ht="15" customHeight="1">
      <c r="A180" s="24"/>
      <c r="B180" s="9" t="s">
        <v>113</v>
      </c>
      <c r="C180" s="8"/>
      <c r="D180" s="84" t="s">
        <v>71</v>
      </c>
      <c r="E180" s="84"/>
      <c r="F180" s="94" t="s">
        <v>61</v>
      </c>
      <c r="G180" s="94"/>
      <c r="H180" s="82" t="s">
        <v>272</v>
      </c>
      <c r="I180" s="82"/>
      <c r="J180" s="82"/>
      <c r="K180" s="82" t="s">
        <v>53</v>
      </c>
      <c r="L180" s="82"/>
      <c r="M180" s="26">
        <v>7791.6</v>
      </c>
    </row>
    <row r="181" spans="1:13" ht="0.75" customHeight="1" hidden="1">
      <c r="A181" s="24"/>
      <c r="B181" s="13" t="s">
        <v>273</v>
      </c>
      <c r="C181" s="11"/>
      <c r="D181" s="84" t="s">
        <v>71</v>
      </c>
      <c r="E181" s="84"/>
      <c r="F181" s="84" t="s">
        <v>64</v>
      </c>
      <c r="G181" s="84"/>
      <c r="H181" s="84" t="s">
        <v>75</v>
      </c>
      <c r="I181" s="84"/>
      <c r="J181" s="84"/>
      <c r="K181" s="84" t="s">
        <v>70</v>
      </c>
      <c r="L181" s="84"/>
      <c r="M181" s="26"/>
    </row>
    <row r="182" spans="1:13" ht="25.5" hidden="1">
      <c r="A182" s="24"/>
      <c r="B182" s="9" t="s">
        <v>262</v>
      </c>
      <c r="C182" s="8"/>
      <c r="D182" s="84" t="s">
        <v>71</v>
      </c>
      <c r="E182" s="84"/>
      <c r="F182" s="84" t="s">
        <v>64</v>
      </c>
      <c r="G182" s="84"/>
      <c r="H182" s="82" t="s">
        <v>263</v>
      </c>
      <c r="I182" s="82"/>
      <c r="J182" s="82"/>
      <c r="K182" s="82" t="s">
        <v>70</v>
      </c>
      <c r="L182" s="82"/>
      <c r="M182" s="26"/>
    </row>
    <row r="183" spans="1:13" ht="25.5" hidden="1">
      <c r="A183" s="24"/>
      <c r="B183" s="9" t="s">
        <v>114</v>
      </c>
      <c r="C183" s="8"/>
      <c r="D183" s="84" t="s">
        <v>71</v>
      </c>
      <c r="E183" s="84"/>
      <c r="F183" s="84" t="s">
        <v>64</v>
      </c>
      <c r="G183" s="84"/>
      <c r="H183" s="82" t="s">
        <v>264</v>
      </c>
      <c r="I183" s="82"/>
      <c r="J183" s="82"/>
      <c r="K183" s="82" t="s">
        <v>70</v>
      </c>
      <c r="L183" s="82"/>
      <c r="M183" s="26"/>
    </row>
    <row r="184" spans="1:13" ht="15.75" hidden="1">
      <c r="A184" s="24"/>
      <c r="B184" s="9" t="s">
        <v>113</v>
      </c>
      <c r="C184" s="8"/>
      <c r="D184" s="84" t="s">
        <v>71</v>
      </c>
      <c r="E184" s="84"/>
      <c r="F184" s="84" t="s">
        <v>64</v>
      </c>
      <c r="G184" s="84"/>
      <c r="H184" s="82" t="s">
        <v>264</v>
      </c>
      <c r="I184" s="82"/>
      <c r="J184" s="82"/>
      <c r="K184" s="82" t="s">
        <v>53</v>
      </c>
      <c r="L184" s="82"/>
      <c r="M184" s="26"/>
    </row>
    <row r="185" spans="1:13" ht="15.75" hidden="1">
      <c r="A185" s="24"/>
      <c r="B185" s="9" t="s">
        <v>274</v>
      </c>
      <c r="C185" s="8"/>
      <c r="D185" s="84" t="s">
        <v>71</v>
      </c>
      <c r="E185" s="84"/>
      <c r="F185" s="84" t="s">
        <v>64</v>
      </c>
      <c r="G185" s="84"/>
      <c r="H185" s="82" t="s">
        <v>275</v>
      </c>
      <c r="I185" s="82"/>
      <c r="J185" s="82"/>
      <c r="K185" s="82" t="s">
        <v>70</v>
      </c>
      <c r="L185" s="82"/>
      <c r="M185" s="26"/>
    </row>
    <row r="186" spans="1:13" ht="25.5" hidden="1">
      <c r="A186" s="24"/>
      <c r="B186" s="9" t="s">
        <v>114</v>
      </c>
      <c r="C186" s="8"/>
      <c r="D186" s="84" t="s">
        <v>71</v>
      </c>
      <c r="E186" s="84"/>
      <c r="F186" s="84" t="s">
        <v>64</v>
      </c>
      <c r="G186" s="84"/>
      <c r="H186" s="82" t="s">
        <v>276</v>
      </c>
      <c r="I186" s="82"/>
      <c r="J186" s="82"/>
      <c r="K186" s="82" t="s">
        <v>70</v>
      </c>
      <c r="L186" s="82"/>
      <c r="M186" s="26"/>
    </row>
    <row r="187" spans="1:13" ht="15.75" hidden="1">
      <c r="A187" s="24"/>
      <c r="B187" s="9" t="s">
        <v>113</v>
      </c>
      <c r="C187" s="8"/>
      <c r="D187" s="84" t="s">
        <v>71</v>
      </c>
      <c r="E187" s="84"/>
      <c r="F187" s="84" t="s">
        <v>64</v>
      </c>
      <c r="G187" s="84"/>
      <c r="H187" s="82" t="s">
        <v>276</v>
      </c>
      <c r="I187" s="82"/>
      <c r="J187" s="82"/>
      <c r="K187" s="82" t="s">
        <v>53</v>
      </c>
      <c r="L187" s="82"/>
      <c r="M187" s="26"/>
    </row>
    <row r="188" spans="1:13" ht="15.75" hidden="1">
      <c r="A188" s="24"/>
      <c r="B188" s="9" t="s">
        <v>170</v>
      </c>
      <c r="C188" s="8"/>
      <c r="D188" s="84" t="s">
        <v>71</v>
      </c>
      <c r="E188" s="84"/>
      <c r="F188" s="84" t="s">
        <v>64</v>
      </c>
      <c r="G188" s="84"/>
      <c r="H188" s="82" t="s">
        <v>171</v>
      </c>
      <c r="I188" s="82"/>
      <c r="J188" s="82"/>
      <c r="K188" s="82" t="s">
        <v>70</v>
      </c>
      <c r="L188" s="82"/>
      <c r="M188" s="26"/>
    </row>
    <row r="189" spans="1:13" ht="51" hidden="1">
      <c r="A189" s="24"/>
      <c r="B189" s="9" t="s">
        <v>271</v>
      </c>
      <c r="C189" s="8"/>
      <c r="D189" s="84" t="s">
        <v>71</v>
      </c>
      <c r="E189" s="84"/>
      <c r="F189" s="84" t="s">
        <v>64</v>
      </c>
      <c r="G189" s="84"/>
      <c r="H189" s="82" t="s">
        <v>272</v>
      </c>
      <c r="I189" s="82"/>
      <c r="J189" s="82"/>
      <c r="K189" s="82" t="s">
        <v>70</v>
      </c>
      <c r="L189" s="82"/>
      <c r="M189" s="26"/>
    </row>
    <row r="190" spans="1:13" ht="15.75" hidden="1">
      <c r="A190" s="24"/>
      <c r="B190" s="9" t="s">
        <v>113</v>
      </c>
      <c r="C190" s="8"/>
      <c r="D190" s="84" t="s">
        <v>71</v>
      </c>
      <c r="E190" s="84"/>
      <c r="F190" s="84" t="s">
        <v>64</v>
      </c>
      <c r="G190" s="84"/>
      <c r="H190" s="82" t="s">
        <v>272</v>
      </c>
      <c r="I190" s="82"/>
      <c r="J190" s="82"/>
      <c r="K190" s="82" t="s">
        <v>53</v>
      </c>
      <c r="L190" s="82"/>
      <c r="M190" s="26"/>
    </row>
    <row r="191" spans="1:13" ht="15.75">
      <c r="A191" s="24"/>
      <c r="B191" s="13" t="s">
        <v>277</v>
      </c>
      <c r="C191" s="11"/>
      <c r="D191" s="84" t="s">
        <v>71</v>
      </c>
      <c r="E191" s="84"/>
      <c r="F191" s="84" t="s">
        <v>69</v>
      </c>
      <c r="G191" s="84"/>
      <c r="H191" s="84" t="s">
        <v>75</v>
      </c>
      <c r="I191" s="84"/>
      <c r="J191" s="84"/>
      <c r="K191" s="84" t="s">
        <v>70</v>
      </c>
      <c r="L191" s="84"/>
      <c r="M191" s="25">
        <f>M192</f>
        <v>4200</v>
      </c>
    </row>
    <row r="192" spans="1:13" ht="23.25" customHeight="1">
      <c r="A192" s="24"/>
      <c r="B192" s="9" t="s">
        <v>278</v>
      </c>
      <c r="C192" s="8"/>
      <c r="D192" s="84" t="s">
        <v>71</v>
      </c>
      <c r="E192" s="84"/>
      <c r="F192" s="84" t="s">
        <v>69</v>
      </c>
      <c r="G192" s="84"/>
      <c r="H192" s="82" t="s">
        <v>279</v>
      </c>
      <c r="I192" s="82"/>
      <c r="J192" s="82"/>
      <c r="K192" s="82" t="s">
        <v>70</v>
      </c>
      <c r="L192" s="82"/>
      <c r="M192" s="26">
        <v>4200</v>
      </c>
    </row>
    <row r="193" spans="1:13" ht="25.5">
      <c r="A193" s="24"/>
      <c r="B193" s="9" t="s">
        <v>280</v>
      </c>
      <c r="C193" s="8"/>
      <c r="D193" s="84" t="s">
        <v>71</v>
      </c>
      <c r="E193" s="84"/>
      <c r="F193" s="84" t="s">
        <v>69</v>
      </c>
      <c r="G193" s="84"/>
      <c r="H193" s="82" t="s">
        <v>281</v>
      </c>
      <c r="I193" s="82"/>
      <c r="J193" s="82"/>
      <c r="K193" s="82" t="s">
        <v>70</v>
      </c>
      <c r="L193" s="82"/>
      <c r="M193" s="26">
        <v>4200</v>
      </c>
    </row>
    <row r="194" spans="1:13" ht="25.5">
      <c r="A194" s="24"/>
      <c r="B194" s="9" t="s">
        <v>84</v>
      </c>
      <c r="C194" s="8"/>
      <c r="D194" s="84" t="s">
        <v>71</v>
      </c>
      <c r="E194" s="84"/>
      <c r="F194" s="84" t="s">
        <v>69</v>
      </c>
      <c r="G194" s="84"/>
      <c r="H194" s="82" t="s">
        <v>281</v>
      </c>
      <c r="I194" s="82"/>
      <c r="J194" s="82"/>
      <c r="K194" s="92" t="s">
        <v>42</v>
      </c>
      <c r="L194" s="92"/>
      <c r="M194" s="26">
        <v>4200</v>
      </c>
    </row>
    <row r="195" spans="1:13" ht="15.75">
      <c r="A195" s="24" t="s">
        <v>31</v>
      </c>
      <c r="B195" s="13" t="s">
        <v>282</v>
      </c>
      <c r="C195" s="47"/>
      <c r="D195" s="84">
        <v>10</v>
      </c>
      <c r="E195" s="84"/>
      <c r="F195" s="84">
        <v>0</v>
      </c>
      <c r="G195" s="84"/>
      <c r="H195" s="84" t="s">
        <v>75</v>
      </c>
      <c r="I195" s="84"/>
      <c r="J195" s="84"/>
      <c r="K195" s="84" t="s">
        <v>70</v>
      </c>
      <c r="L195" s="84"/>
      <c r="M195" s="25">
        <f>M196+M202+M206+M275+M308</f>
        <v>632652</v>
      </c>
    </row>
    <row r="196" spans="1:13" ht="15.75">
      <c r="A196" s="24"/>
      <c r="B196" s="13" t="s">
        <v>283</v>
      </c>
      <c r="C196" s="11"/>
      <c r="D196" s="84">
        <v>10</v>
      </c>
      <c r="E196" s="84"/>
      <c r="F196" s="84" t="s">
        <v>61</v>
      </c>
      <c r="G196" s="84"/>
      <c r="H196" s="84" t="s">
        <v>75</v>
      </c>
      <c r="I196" s="84"/>
      <c r="J196" s="84"/>
      <c r="K196" s="84" t="s">
        <v>70</v>
      </c>
      <c r="L196" s="84"/>
      <c r="M196" s="25">
        <f>M197</f>
        <v>7180</v>
      </c>
    </row>
    <row r="197" spans="1:13" ht="25.5">
      <c r="A197" s="24"/>
      <c r="B197" s="9" t="s">
        <v>284</v>
      </c>
      <c r="C197" s="8"/>
      <c r="D197" s="82">
        <v>10</v>
      </c>
      <c r="E197" s="82"/>
      <c r="F197" s="84" t="s">
        <v>61</v>
      </c>
      <c r="G197" s="84"/>
      <c r="H197" s="82" t="s">
        <v>285</v>
      </c>
      <c r="I197" s="82"/>
      <c r="J197" s="82"/>
      <c r="K197" s="82" t="s">
        <v>70</v>
      </c>
      <c r="L197" s="82"/>
      <c r="M197" s="26">
        <f>M198</f>
        <v>7180</v>
      </c>
    </row>
    <row r="198" spans="1:13" ht="38.25">
      <c r="A198" s="24"/>
      <c r="B198" s="9" t="s">
        <v>286</v>
      </c>
      <c r="C198" s="8"/>
      <c r="D198" s="82">
        <v>10</v>
      </c>
      <c r="E198" s="82"/>
      <c r="F198" s="84" t="s">
        <v>61</v>
      </c>
      <c r="G198" s="84"/>
      <c r="H198" s="82" t="s">
        <v>287</v>
      </c>
      <c r="I198" s="82"/>
      <c r="J198" s="82"/>
      <c r="K198" s="82" t="s">
        <v>70</v>
      </c>
      <c r="L198" s="82"/>
      <c r="M198" s="26">
        <f>M199</f>
        <v>7180</v>
      </c>
    </row>
    <row r="199" spans="1:13" ht="15.75">
      <c r="A199" s="24"/>
      <c r="B199" s="9" t="s">
        <v>133</v>
      </c>
      <c r="C199" s="8"/>
      <c r="D199" s="82">
        <v>10</v>
      </c>
      <c r="E199" s="82"/>
      <c r="F199" s="84" t="s">
        <v>61</v>
      </c>
      <c r="G199" s="84"/>
      <c r="H199" s="82" t="s">
        <v>287</v>
      </c>
      <c r="I199" s="82"/>
      <c r="J199" s="82"/>
      <c r="K199" s="82" t="s">
        <v>55</v>
      </c>
      <c r="L199" s="82"/>
      <c r="M199" s="26">
        <v>7180</v>
      </c>
    </row>
    <row r="200" spans="1:13" ht="43.5" customHeight="1" hidden="1">
      <c r="A200" s="24"/>
      <c r="B200" s="9" t="s">
        <v>288</v>
      </c>
      <c r="C200" s="8"/>
      <c r="D200" s="82">
        <v>10</v>
      </c>
      <c r="E200" s="82"/>
      <c r="F200" s="84" t="s">
        <v>61</v>
      </c>
      <c r="G200" s="84"/>
      <c r="H200" s="82" t="s">
        <v>289</v>
      </c>
      <c r="I200" s="82"/>
      <c r="J200" s="82"/>
      <c r="K200" s="82" t="s">
        <v>70</v>
      </c>
      <c r="L200" s="82"/>
      <c r="M200" s="26"/>
    </row>
    <row r="201" spans="1:13" ht="15.75" hidden="1">
      <c r="A201" s="24"/>
      <c r="B201" s="9" t="s">
        <v>133</v>
      </c>
      <c r="C201" s="8"/>
      <c r="D201" s="82">
        <v>10</v>
      </c>
      <c r="E201" s="82"/>
      <c r="F201" s="84" t="s">
        <v>61</v>
      </c>
      <c r="G201" s="84"/>
      <c r="H201" s="82" t="s">
        <v>289</v>
      </c>
      <c r="I201" s="82"/>
      <c r="J201" s="82"/>
      <c r="K201" s="82" t="s">
        <v>55</v>
      </c>
      <c r="L201" s="82"/>
      <c r="M201" s="26"/>
    </row>
    <row r="202" spans="1:13" ht="15.75">
      <c r="A202" s="24"/>
      <c r="B202" s="13" t="s">
        <v>290</v>
      </c>
      <c r="C202" s="11"/>
      <c r="D202" s="84">
        <v>10</v>
      </c>
      <c r="E202" s="84"/>
      <c r="F202" s="84" t="s">
        <v>62</v>
      </c>
      <c r="G202" s="84"/>
      <c r="H202" s="84" t="s">
        <v>75</v>
      </c>
      <c r="I202" s="84"/>
      <c r="J202" s="84"/>
      <c r="K202" s="84" t="s">
        <v>70</v>
      </c>
      <c r="L202" s="84"/>
      <c r="M202" s="25">
        <f>M203</f>
        <v>42185</v>
      </c>
    </row>
    <row r="203" spans="1:13" ht="15.75">
      <c r="A203" s="24"/>
      <c r="B203" s="9" t="s">
        <v>291</v>
      </c>
      <c r="C203" s="8"/>
      <c r="D203" s="82">
        <v>10</v>
      </c>
      <c r="E203" s="82"/>
      <c r="F203" s="84" t="s">
        <v>62</v>
      </c>
      <c r="G203" s="84"/>
      <c r="H203" s="82" t="s">
        <v>292</v>
      </c>
      <c r="I203" s="82"/>
      <c r="J203" s="82"/>
      <c r="K203" s="82" t="s">
        <v>70</v>
      </c>
      <c r="L203" s="82"/>
      <c r="M203" s="26">
        <f>M204</f>
        <v>42185</v>
      </c>
    </row>
    <row r="204" spans="1:13" ht="25.5">
      <c r="A204" s="24"/>
      <c r="B204" s="9" t="s">
        <v>114</v>
      </c>
      <c r="C204" s="8"/>
      <c r="D204" s="82">
        <v>10</v>
      </c>
      <c r="E204" s="82"/>
      <c r="F204" s="84" t="s">
        <v>62</v>
      </c>
      <c r="G204" s="84"/>
      <c r="H204" s="82" t="s">
        <v>293</v>
      </c>
      <c r="I204" s="82"/>
      <c r="J204" s="82"/>
      <c r="K204" s="82" t="s">
        <v>70</v>
      </c>
      <c r="L204" s="82"/>
      <c r="M204" s="26">
        <f>M205</f>
        <v>42185</v>
      </c>
    </row>
    <row r="205" spans="1:13" ht="15.75">
      <c r="A205" s="24"/>
      <c r="B205" s="9" t="s">
        <v>113</v>
      </c>
      <c r="C205" s="8"/>
      <c r="D205" s="82">
        <v>10</v>
      </c>
      <c r="E205" s="82"/>
      <c r="F205" s="84" t="s">
        <v>62</v>
      </c>
      <c r="G205" s="84"/>
      <c r="H205" s="82" t="s">
        <v>293</v>
      </c>
      <c r="I205" s="82"/>
      <c r="J205" s="82"/>
      <c r="K205" s="82" t="s">
        <v>53</v>
      </c>
      <c r="L205" s="82"/>
      <c r="M205" s="26">
        <v>42185</v>
      </c>
    </row>
    <row r="206" spans="1:15" ht="15.75">
      <c r="A206" s="24"/>
      <c r="B206" s="13" t="s">
        <v>294</v>
      </c>
      <c r="C206" s="11"/>
      <c r="D206" s="84">
        <v>10</v>
      </c>
      <c r="E206" s="84"/>
      <c r="F206" s="84" t="s">
        <v>63</v>
      </c>
      <c r="G206" s="84"/>
      <c r="H206" s="84" t="s">
        <v>75</v>
      </c>
      <c r="I206" s="84"/>
      <c r="J206" s="84"/>
      <c r="K206" s="84" t="s">
        <v>70</v>
      </c>
      <c r="L206" s="84"/>
      <c r="M206" s="25">
        <f>M221+M272+M218</f>
        <v>538503</v>
      </c>
      <c r="O206" s="18"/>
    </row>
    <row r="207" spans="1:13" ht="21" customHeight="1" hidden="1">
      <c r="A207" s="24"/>
      <c r="B207" s="9" t="s">
        <v>153</v>
      </c>
      <c r="C207" s="8"/>
      <c r="D207" s="82">
        <v>10</v>
      </c>
      <c r="E207" s="82"/>
      <c r="F207" s="84" t="s">
        <v>63</v>
      </c>
      <c r="G207" s="84"/>
      <c r="H207" s="82" t="s">
        <v>154</v>
      </c>
      <c r="I207" s="82"/>
      <c r="J207" s="82"/>
      <c r="K207" s="82">
        <v>0</v>
      </c>
      <c r="L207" s="82"/>
      <c r="M207" s="26"/>
    </row>
    <row r="208" spans="1:13" ht="29.25" customHeight="1" hidden="1">
      <c r="A208" s="24"/>
      <c r="B208" s="9" t="s">
        <v>155</v>
      </c>
      <c r="C208" s="8"/>
      <c r="D208" s="82">
        <v>10</v>
      </c>
      <c r="E208" s="82"/>
      <c r="F208" s="84" t="s">
        <v>63</v>
      </c>
      <c r="G208" s="84"/>
      <c r="H208" s="82" t="s">
        <v>156</v>
      </c>
      <c r="I208" s="82"/>
      <c r="J208" s="82"/>
      <c r="K208" s="82">
        <v>0</v>
      </c>
      <c r="L208" s="82"/>
      <c r="M208" s="26"/>
    </row>
    <row r="209" spans="1:13" ht="41.25" customHeight="1" hidden="1">
      <c r="A209" s="24"/>
      <c r="B209" s="9" t="s">
        <v>189</v>
      </c>
      <c r="C209" s="8"/>
      <c r="D209" s="82">
        <v>10</v>
      </c>
      <c r="E209" s="82"/>
      <c r="F209" s="84" t="s">
        <v>63</v>
      </c>
      <c r="G209" s="84"/>
      <c r="H209" s="82" t="s">
        <v>156</v>
      </c>
      <c r="I209" s="82"/>
      <c r="J209" s="82"/>
      <c r="K209" s="82">
        <v>21</v>
      </c>
      <c r="L209" s="82"/>
      <c r="M209" s="26"/>
    </row>
    <row r="210" spans="1:13" ht="25.5" hidden="1">
      <c r="A210" s="24"/>
      <c r="B210" s="9" t="s">
        <v>295</v>
      </c>
      <c r="C210" s="8"/>
      <c r="D210" s="82">
        <v>10</v>
      </c>
      <c r="E210" s="82"/>
      <c r="F210" s="84" t="s">
        <v>63</v>
      </c>
      <c r="G210" s="84"/>
      <c r="H210" s="82" t="s">
        <v>156</v>
      </c>
      <c r="I210" s="82"/>
      <c r="J210" s="82"/>
      <c r="K210" s="82">
        <v>99</v>
      </c>
      <c r="L210" s="82"/>
      <c r="M210" s="26"/>
    </row>
    <row r="211" spans="1:13" ht="38.25" hidden="1">
      <c r="A211" s="24"/>
      <c r="B211" s="9" t="s">
        <v>157</v>
      </c>
      <c r="C211" s="8"/>
      <c r="D211" s="82">
        <v>10</v>
      </c>
      <c r="E211" s="82"/>
      <c r="F211" s="84" t="s">
        <v>63</v>
      </c>
      <c r="G211" s="84"/>
      <c r="H211" s="82" t="s">
        <v>158</v>
      </c>
      <c r="I211" s="82"/>
      <c r="J211" s="82"/>
      <c r="K211" s="82">
        <v>0</v>
      </c>
      <c r="L211" s="82"/>
      <c r="M211" s="26"/>
    </row>
    <row r="212" spans="1:13" ht="15.75" hidden="1">
      <c r="A212" s="24"/>
      <c r="B212" s="9" t="s">
        <v>296</v>
      </c>
      <c r="C212" s="8"/>
      <c r="D212" s="82">
        <v>10</v>
      </c>
      <c r="E212" s="82"/>
      <c r="F212" s="84" t="s">
        <v>63</v>
      </c>
      <c r="G212" s="84"/>
      <c r="H212" s="82" t="s">
        <v>158</v>
      </c>
      <c r="I212" s="82"/>
      <c r="J212" s="82"/>
      <c r="K212" s="82">
        <v>68</v>
      </c>
      <c r="L212" s="82"/>
      <c r="M212" s="26"/>
    </row>
    <row r="213" spans="1:13" ht="0.75" customHeight="1" hidden="1">
      <c r="A213" s="24"/>
      <c r="B213" s="9" t="s">
        <v>190</v>
      </c>
      <c r="C213" s="8"/>
      <c r="D213" s="82">
        <v>10</v>
      </c>
      <c r="E213" s="82"/>
      <c r="F213" s="84" t="s">
        <v>63</v>
      </c>
      <c r="G213" s="84"/>
      <c r="H213" s="82" t="s">
        <v>191</v>
      </c>
      <c r="I213" s="82"/>
      <c r="J213" s="82"/>
      <c r="K213" s="82">
        <v>0</v>
      </c>
      <c r="L213" s="82"/>
      <c r="M213" s="26"/>
    </row>
    <row r="214" spans="1:13" ht="15.75" hidden="1">
      <c r="A214" s="24"/>
      <c r="B214" s="9" t="s">
        <v>297</v>
      </c>
      <c r="C214" s="8"/>
      <c r="D214" s="82">
        <v>10</v>
      </c>
      <c r="E214" s="82"/>
      <c r="F214" s="84" t="s">
        <v>63</v>
      </c>
      <c r="G214" s="84"/>
      <c r="H214" s="82" t="s">
        <v>298</v>
      </c>
      <c r="I214" s="82"/>
      <c r="J214" s="82"/>
      <c r="K214" s="82">
        <v>0</v>
      </c>
      <c r="L214" s="82"/>
      <c r="M214" s="26"/>
    </row>
    <row r="215" spans="1:13" ht="15.75" hidden="1">
      <c r="A215" s="24"/>
      <c r="B215" s="9" t="s">
        <v>299</v>
      </c>
      <c r="C215" s="8"/>
      <c r="D215" s="82">
        <v>10</v>
      </c>
      <c r="E215" s="82"/>
      <c r="F215" s="84" t="s">
        <v>63</v>
      </c>
      <c r="G215" s="84"/>
      <c r="H215" s="82" t="s">
        <v>298</v>
      </c>
      <c r="I215" s="82"/>
      <c r="J215" s="82"/>
      <c r="K215" s="82">
        <v>501</v>
      </c>
      <c r="L215" s="82"/>
      <c r="M215" s="26"/>
    </row>
    <row r="216" spans="1:13" ht="51" hidden="1">
      <c r="A216" s="24"/>
      <c r="B216" s="9" t="s">
        <v>300</v>
      </c>
      <c r="C216" s="8"/>
      <c r="D216" s="82">
        <v>10</v>
      </c>
      <c r="E216" s="82"/>
      <c r="F216" s="84" t="s">
        <v>63</v>
      </c>
      <c r="G216" s="84"/>
      <c r="H216" s="82" t="s">
        <v>301</v>
      </c>
      <c r="I216" s="82"/>
      <c r="J216" s="82"/>
      <c r="K216" s="82">
        <v>0</v>
      </c>
      <c r="L216" s="82"/>
      <c r="M216" s="26"/>
    </row>
    <row r="217" spans="1:13" ht="15.75" hidden="1">
      <c r="A217" s="24"/>
      <c r="B217" s="9" t="s">
        <v>299</v>
      </c>
      <c r="C217" s="8"/>
      <c r="D217" s="82">
        <v>10</v>
      </c>
      <c r="E217" s="82"/>
      <c r="F217" s="84" t="s">
        <v>63</v>
      </c>
      <c r="G217" s="84"/>
      <c r="H217" s="82" t="s">
        <v>301</v>
      </c>
      <c r="I217" s="82"/>
      <c r="J217" s="82"/>
      <c r="K217" s="82">
        <v>501</v>
      </c>
      <c r="L217" s="82"/>
      <c r="M217" s="26"/>
    </row>
    <row r="218" spans="1:13" ht="15.75">
      <c r="A218" s="24"/>
      <c r="B218" s="19" t="s">
        <v>220</v>
      </c>
      <c r="C218" s="8"/>
      <c r="D218" s="84" t="s">
        <v>17</v>
      </c>
      <c r="E218" s="84"/>
      <c r="F218" s="84" t="s">
        <v>63</v>
      </c>
      <c r="G218" s="84"/>
      <c r="H218" s="82" t="s">
        <v>221</v>
      </c>
      <c r="I218" s="82"/>
      <c r="J218" s="82"/>
      <c r="K218" s="82" t="s">
        <v>70</v>
      </c>
      <c r="L218" s="82"/>
      <c r="M218" s="26">
        <v>26136</v>
      </c>
    </row>
    <row r="219" spans="1:13" ht="25.5">
      <c r="A219" s="24"/>
      <c r="B219" s="19" t="s">
        <v>222</v>
      </c>
      <c r="C219" s="8"/>
      <c r="D219" s="84" t="s">
        <v>17</v>
      </c>
      <c r="E219" s="84"/>
      <c r="F219" s="84" t="s">
        <v>63</v>
      </c>
      <c r="G219" s="84"/>
      <c r="H219" s="82" t="s">
        <v>223</v>
      </c>
      <c r="I219" s="82"/>
      <c r="J219" s="82"/>
      <c r="K219" s="82" t="s">
        <v>70</v>
      </c>
      <c r="L219" s="82"/>
      <c r="M219" s="26">
        <v>26136</v>
      </c>
    </row>
    <row r="220" spans="1:13" ht="15.75">
      <c r="A220" s="24"/>
      <c r="B220" s="19" t="s">
        <v>113</v>
      </c>
      <c r="C220" s="8"/>
      <c r="D220" s="84" t="s">
        <v>17</v>
      </c>
      <c r="E220" s="84"/>
      <c r="F220" s="84" t="s">
        <v>63</v>
      </c>
      <c r="G220" s="84"/>
      <c r="H220" s="82" t="s">
        <v>223</v>
      </c>
      <c r="I220" s="82"/>
      <c r="J220" s="82"/>
      <c r="K220" s="82" t="s">
        <v>53</v>
      </c>
      <c r="L220" s="82"/>
      <c r="M220" s="29">
        <v>26136</v>
      </c>
    </row>
    <row r="221" spans="1:13" ht="15.75" customHeight="1">
      <c r="A221" s="24"/>
      <c r="B221" s="9" t="s">
        <v>302</v>
      </c>
      <c r="C221" s="8"/>
      <c r="D221" s="82">
        <v>10</v>
      </c>
      <c r="E221" s="82"/>
      <c r="F221" s="84" t="s">
        <v>63</v>
      </c>
      <c r="G221" s="84"/>
      <c r="H221" s="82" t="s">
        <v>303</v>
      </c>
      <c r="I221" s="82"/>
      <c r="J221" s="82"/>
      <c r="K221" s="82" t="s">
        <v>70</v>
      </c>
      <c r="L221" s="82"/>
      <c r="M221" s="26">
        <f>M224+M230+M232+M234+M237+M239+M244+M252+M254+M256+M260</f>
        <v>510367</v>
      </c>
    </row>
    <row r="222" spans="1:13" ht="29.25" customHeight="1" hidden="1">
      <c r="A222" s="24"/>
      <c r="B222" s="9" t="s">
        <v>304</v>
      </c>
      <c r="C222" s="8"/>
      <c r="D222" s="82">
        <v>10</v>
      </c>
      <c r="E222" s="82"/>
      <c r="F222" s="84" t="s">
        <v>63</v>
      </c>
      <c r="G222" s="84"/>
      <c r="H222" s="82" t="s">
        <v>305</v>
      </c>
      <c r="I222" s="82"/>
      <c r="J222" s="82"/>
      <c r="K222" s="82">
        <v>0</v>
      </c>
      <c r="L222" s="82"/>
      <c r="M222" s="26"/>
    </row>
    <row r="223" spans="1:13" ht="255" customHeight="1" hidden="1">
      <c r="A223" s="24"/>
      <c r="B223" s="9" t="s">
        <v>133</v>
      </c>
      <c r="C223" s="8"/>
      <c r="D223" s="82">
        <v>10</v>
      </c>
      <c r="E223" s="82"/>
      <c r="F223" s="84" t="s">
        <v>63</v>
      </c>
      <c r="G223" s="84"/>
      <c r="H223" s="82" t="s">
        <v>305</v>
      </c>
      <c r="I223" s="82"/>
      <c r="J223" s="82"/>
      <c r="K223" s="82">
        <v>5</v>
      </c>
      <c r="L223" s="82"/>
      <c r="M223" s="26"/>
    </row>
    <row r="224" spans="1:13" ht="58.5" customHeight="1">
      <c r="A224" s="24"/>
      <c r="B224" s="9" t="s">
        <v>306</v>
      </c>
      <c r="C224" s="8"/>
      <c r="D224" s="82">
        <v>10</v>
      </c>
      <c r="E224" s="82"/>
      <c r="F224" s="84" t="s">
        <v>63</v>
      </c>
      <c r="G224" s="84"/>
      <c r="H224" s="82" t="s">
        <v>307</v>
      </c>
      <c r="I224" s="82"/>
      <c r="J224" s="82"/>
      <c r="K224" s="82" t="s">
        <v>70</v>
      </c>
      <c r="L224" s="82"/>
      <c r="M224" s="26">
        <f>436+67</f>
        <v>503</v>
      </c>
    </row>
    <row r="225" spans="1:13" ht="15.75">
      <c r="A225" s="24"/>
      <c r="B225" s="9" t="s">
        <v>133</v>
      </c>
      <c r="C225" s="8"/>
      <c r="D225" s="82">
        <v>10</v>
      </c>
      <c r="E225" s="82"/>
      <c r="F225" s="84" t="s">
        <v>63</v>
      </c>
      <c r="G225" s="84"/>
      <c r="H225" s="82" t="s">
        <v>307</v>
      </c>
      <c r="I225" s="82"/>
      <c r="J225" s="82"/>
      <c r="K225" s="82" t="s">
        <v>55</v>
      </c>
      <c r="L225" s="82"/>
      <c r="M225" s="26">
        <f>436+67</f>
        <v>503</v>
      </c>
    </row>
    <row r="226" spans="1:13" ht="42.75" customHeight="1" hidden="1">
      <c r="A226" s="24"/>
      <c r="B226" s="9" t="s">
        <v>308</v>
      </c>
      <c r="C226" s="8"/>
      <c r="D226" s="82">
        <v>10</v>
      </c>
      <c r="E226" s="82"/>
      <c r="F226" s="84" t="s">
        <v>63</v>
      </c>
      <c r="G226" s="84"/>
      <c r="H226" s="82" t="s">
        <v>309</v>
      </c>
      <c r="I226" s="82"/>
      <c r="J226" s="82"/>
      <c r="K226" s="82">
        <v>0</v>
      </c>
      <c r="L226" s="82"/>
      <c r="M226" s="26"/>
    </row>
    <row r="227" spans="1:13" ht="15.75" hidden="1">
      <c r="A227" s="24"/>
      <c r="B227" s="9" t="s">
        <v>133</v>
      </c>
      <c r="C227" s="8"/>
      <c r="D227" s="82">
        <v>10</v>
      </c>
      <c r="E227" s="82"/>
      <c r="F227" s="84" t="s">
        <v>63</v>
      </c>
      <c r="G227" s="84"/>
      <c r="H227" s="82" t="s">
        <v>309</v>
      </c>
      <c r="I227" s="82"/>
      <c r="J227" s="82"/>
      <c r="K227" s="82">
        <v>5</v>
      </c>
      <c r="L227" s="82"/>
      <c r="M227" s="26"/>
    </row>
    <row r="228" spans="1:13" ht="0.75" customHeight="1">
      <c r="A228" s="24"/>
      <c r="B228" s="9" t="s">
        <v>310</v>
      </c>
      <c r="C228" s="8"/>
      <c r="D228" s="82">
        <v>10</v>
      </c>
      <c r="E228" s="82"/>
      <c r="F228" s="84" t="s">
        <v>63</v>
      </c>
      <c r="G228" s="84"/>
      <c r="H228" s="82" t="s">
        <v>311</v>
      </c>
      <c r="I228" s="82"/>
      <c r="J228" s="82"/>
      <c r="K228" s="82">
        <v>0</v>
      </c>
      <c r="L228" s="82"/>
      <c r="M228" s="26"/>
    </row>
    <row r="229" spans="1:13" ht="15.75" hidden="1">
      <c r="A229" s="24"/>
      <c r="B229" s="9" t="s">
        <v>133</v>
      </c>
      <c r="C229" s="8"/>
      <c r="D229" s="82">
        <v>10</v>
      </c>
      <c r="E229" s="82"/>
      <c r="F229" s="84" t="s">
        <v>63</v>
      </c>
      <c r="G229" s="84"/>
      <c r="H229" s="82" t="s">
        <v>311</v>
      </c>
      <c r="I229" s="82"/>
      <c r="J229" s="82"/>
      <c r="K229" s="82">
        <v>5</v>
      </c>
      <c r="L229" s="82"/>
      <c r="M229" s="26"/>
    </row>
    <row r="230" spans="1:13" ht="38.25">
      <c r="A230" s="24"/>
      <c r="B230" s="9" t="s">
        <v>312</v>
      </c>
      <c r="C230" s="8"/>
      <c r="D230" s="82">
        <v>10</v>
      </c>
      <c r="E230" s="82"/>
      <c r="F230" s="84" t="s">
        <v>63</v>
      </c>
      <c r="G230" s="84"/>
      <c r="H230" s="82" t="s">
        <v>313</v>
      </c>
      <c r="I230" s="82"/>
      <c r="J230" s="82"/>
      <c r="K230" s="82" t="s">
        <v>70</v>
      </c>
      <c r="L230" s="82"/>
      <c r="M230" s="26">
        <f>7497</f>
        <v>7497</v>
      </c>
    </row>
    <row r="231" spans="1:13" ht="15.75">
      <c r="A231" s="24"/>
      <c r="B231" s="9" t="s">
        <v>133</v>
      </c>
      <c r="C231" s="8"/>
      <c r="D231" s="82">
        <v>10</v>
      </c>
      <c r="E231" s="82"/>
      <c r="F231" s="84" t="s">
        <v>63</v>
      </c>
      <c r="G231" s="84"/>
      <c r="H231" s="82" t="s">
        <v>313</v>
      </c>
      <c r="I231" s="82"/>
      <c r="J231" s="82"/>
      <c r="K231" s="82" t="s">
        <v>55</v>
      </c>
      <c r="L231" s="82"/>
      <c r="M231" s="26">
        <f>7497</f>
        <v>7497</v>
      </c>
    </row>
    <row r="232" spans="1:13" ht="15.75">
      <c r="A232" s="24"/>
      <c r="B232" s="9" t="s">
        <v>314</v>
      </c>
      <c r="C232" s="8"/>
      <c r="D232" s="82">
        <v>10</v>
      </c>
      <c r="E232" s="82"/>
      <c r="F232" s="84" t="s">
        <v>63</v>
      </c>
      <c r="G232" s="84"/>
      <c r="H232" s="82" t="s">
        <v>315</v>
      </c>
      <c r="I232" s="82"/>
      <c r="J232" s="82"/>
      <c r="K232" s="82" t="s">
        <v>70</v>
      </c>
      <c r="L232" s="82"/>
      <c r="M232" s="26">
        <f>12115+390</f>
        <v>12505</v>
      </c>
    </row>
    <row r="233" spans="1:13" ht="15.75">
      <c r="A233" s="24"/>
      <c r="B233" s="9" t="s">
        <v>133</v>
      </c>
      <c r="C233" s="8"/>
      <c r="D233" s="82">
        <v>10</v>
      </c>
      <c r="E233" s="82"/>
      <c r="F233" s="84" t="s">
        <v>63</v>
      </c>
      <c r="G233" s="84"/>
      <c r="H233" s="82" t="s">
        <v>315</v>
      </c>
      <c r="I233" s="82"/>
      <c r="J233" s="82"/>
      <c r="K233" s="82" t="s">
        <v>55</v>
      </c>
      <c r="L233" s="82"/>
      <c r="M233" s="26">
        <f>12115+390</f>
        <v>12505</v>
      </c>
    </row>
    <row r="234" spans="1:13" ht="25.5">
      <c r="A234" s="24"/>
      <c r="B234" s="9" t="s">
        <v>316</v>
      </c>
      <c r="C234" s="8"/>
      <c r="D234" s="82">
        <v>10</v>
      </c>
      <c r="E234" s="82"/>
      <c r="F234" s="84" t="s">
        <v>63</v>
      </c>
      <c r="G234" s="84"/>
      <c r="H234" s="82" t="s">
        <v>317</v>
      </c>
      <c r="I234" s="82"/>
      <c r="J234" s="82"/>
      <c r="K234" s="82" t="s">
        <v>70</v>
      </c>
      <c r="L234" s="82"/>
      <c r="M234" s="26">
        <f>75793+61382+2939</f>
        <v>140114</v>
      </c>
    </row>
    <row r="235" spans="1:13" ht="25.5">
      <c r="A235" s="24"/>
      <c r="B235" s="9" t="s">
        <v>318</v>
      </c>
      <c r="C235" s="8"/>
      <c r="D235" s="82">
        <v>10</v>
      </c>
      <c r="E235" s="82"/>
      <c r="F235" s="84" t="s">
        <v>63</v>
      </c>
      <c r="G235" s="84"/>
      <c r="H235" s="82" t="s">
        <v>319</v>
      </c>
      <c r="I235" s="82"/>
      <c r="J235" s="82"/>
      <c r="K235" s="82" t="s">
        <v>70</v>
      </c>
      <c r="L235" s="82"/>
      <c r="M235" s="26">
        <f>75793+61382+2939</f>
        <v>140114</v>
      </c>
    </row>
    <row r="236" spans="1:13" ht="15.75">
      <c r="A236" s="24"/>
      <c r="B236" s="9" t="s">
        <v>133</v>
      </c>
      <c r="C236" s="8"/>
      <c r="D236" s="82">
        <v>10</v>
      </c>
      <c r="E236" s="82"/>
      <c r="F236" s="84" t="s">
        <v>63</v>
      </c>
      <c r="G236" s="84"/>
      <c r="H236" s="82" t="s">
        <v>319</v>
      </c>
      <c r="I236" s="82"/>
      <c r="J236" s="82"/>
      <c r="K236" s="82" t="s">
        <v>55</v>
      </c>
      <c r="L236" s="82"/>
      <c r="M236" s="26">
        <f>75793+61382+2939</f>
        <v>140114</v>
      </c>
    </row>
    <row r="237" spans="1:13" ht="25.5">
      <c r="A237" s="24"/>
      <c r="B237" s="9" t="s">
        <v>320</v>
      </c>
      <c r="C237" s="8"/>
      <c r="D237" s="82">
        <v>10</v>
      </c>
      <c r="E237" s="82"/>
      <c r="F237" s="84" t="s">
        <v>63</v>
      </c>
      <c r="G237" s="84"/>
      <c r="H237" s="82" t="s">
        <v>321</v>
      </c>
      <c r="I237" s="82"/>
      <c r="J237" s="82"/>
      <c r="K237" s="82" t="s">
        <v>70</v>
      </c>
      <c r="L237" s="82"/>
      <c r="M237" s="26">
        <f>653+67</f>
        <v>720</v>
      </c>
    </row>
    <row r="238" spans="1:13" ht="15.75">
      <c r="A238" s="24"/>
      <c r="B238" s="9" t="s">
        <v>133</v>
      </c>
      <c r="C238" s="8"/>
      <c r="D238" s="82">
        <v>10</v>
      </c>
      <c r="E238" s="82"/>
      <c r="F238" s="84" t="s">
        <v>63</v>
      </c>
      <c r="G238" s="84"/>
      <c r="H238" s="82" t="s">
        <v>321</v>
      </c>
      <c r="I238" s="82"/>
      <c r="J238" s="82"/>
      <c r="K238" s="82" t="s">
        <v>55</v>
      </c>
      <c r="L238" s="82"/>
      <c r="M238" s="26">
        <f>653+67</f>
        <v>720</v>
      </c>
    </row>
    <row r="239" spans="1:13" ht="15.75">
      <c r="A239" s="24"/>
      <c r="B239" s="9" t="s">
        <v>296</v>
      </c>
      <c r="C239" s="8"/>
      <c r="D239" s="82">
        <v>10</v>
      </c>
      <c r="E239" s="82"/>
      <c r="F239" s="84" t="s">
        <v>63</v>
      </c>
      <c r="G239" s="84"/>
      <c r="H239" s="82" t="s">
        <v>322</v>
      </c>
      <c r="I239" s="82"/>
      <c r="J239" s="82"/>
      <c r="K239" s="82" t="s">
        <v>70</v>
      </c>
      <c r="L239" s="82"/>
      <c r="M239" s="26">
        <f>4300+300</f>
        <v>4600</v>
      </c>
    </row>
    <row r="240" spans="1:13" ht="15.75">
      <c r="A240" s="24"/>
      <c r="B240" s="9" t="s">
        <v>133</v>
      </c>
      <c r="C240" s="8"/>
      <c r="D240" s="82">
        <v>10</v>
      </c>
      <c r="E240" s="82"/>
      <c r="F240" s="84" t="s">
        <v>63</v>
      </c>
      <c r="G240" s="84"/>
      <c r="H240" s="82" t="s">
        <v>322</v>
      </c>
      <c r="I240" s="82"/>
      <c r="J240" s="82"/>
      <c r="K240" s="92" t="s">
        <v>55</v>
      </c>
      <c r="L240" s="92"/>
      <c r="M240" s="26">
        <f>4300+300</f>
        <v>4600</v>
      </c>
    </row>
    <row r="241" spans="1:13" ht="15.75" hidden="1">
      <c r="A241" s="24"/>
      <c r="B241" s="9" t="s">
        <v>106</v>
      </c>
      <c r="C241" s="8"/>
      <c r="D241" s="82">
        <v>10</v>
      </c>
      <c r="E241" s="82"/>
      <c r="F241" s="84" t="s">
        <v>63</v>
      </c>
      <c r="G241" s="84"/>
      <c r="H241" s="82" t="s">
        <v>322</v>
      </c>
      <c r="I241" s="82"/>
      <c r="J241" s="82"/>
      <c r="K241" s="82">
        <v>13</v>
      </c>
      <c r="L241" s="82"/>
      <c r="M241" s="26"/>
    </row>
    <row r="242" spans="1:13" ht="0.75" customHeight="1" hidden="1">
      <c r="A242" s="24"/>
      <c r="B242" s="12" t="s">
        <v>15</v>
      </c>
      <c r="C242" s="8"/>
      <c r="D242" s="82">
        <v>10</v>
      </c>
      <c r="E242" s="82"/>
      <c r="F242" s="84" t="s">
        <v>63</v>
      </c>
      <c r="G242" s="84"/>
      <c r="H242" s="82" t="s">
        <v>323</v>
      </c>
      <c r="I242" s="82"/>
      <c r="J242" s="82"/>
      <c r="K242" s="82">
        <v>0</v>
      </c>
      <c r="L242" s="82"/>
      <c r="M242" s="26"/>
    </row>
    <row r="243" spans="1:13" ht="15.75" hidden="1">
      <c r="A243" s="24"/>
      <c r="B243" s="12" t="s">
        <v>133</v>
      </c>
      <c r="C243" s="8"/>
      <c r="D243" s="82">
        <v>10</v>
      </c>
      <c r="E243" s="82"/>
      <c r="F243" s="84" t="s">
        <v>63</v>
      </c>
      <c r="G243" s="84"/>
      <c r="H243" s="82" t="s">
        <v>323</v>
      </c>
      <c r="I243" s="82"/>
      <c r="J243" s="82"/>
      <c r="K243" s="82">
        <v>5</v>
      </c>
      <c r="L243" s="82"/>
      <c r="M243" s="26"/>
    </row>
    <row r="244" spans="1:13" ht="53.25" customHeight="1">
      <c r="A244" s="24"/>
      <c r="B244" s="12" t="s">
        <v>324</v>
      </c>
      <c r="C244" s="8"/>
      <c r="D244" s="82">
        <v>10</v>
      </c>
      <c r="E244" s="82"/>
      <c r="F244" s="84" t="s">
        <v>63</v>
      </c>
      <c r="G244" s="84"/>
      <c r="H244" s="82" t="s">
        <v>325</v>
      </c>
      <c r="I244" s="82"/>
      <c r="J244" s="82"/>
      <c r="K244" s="82" t="s">
        <v>70</v>
      </c>
      <c r="L244" s="82"/>
      <c r="M244" s="26">
        <v>0</v>
      </c>
    </row>
    <row r="245" spans="1:13" ht="15.75" hidden="1">
      <c r="A245" s="24"/>
      <c r="B245" s="12" t="s">
        <v>133</v>
      </c>
      <c r="C245" s="8"/>
      <c r="D245" s="82">
        <v>10</v>
      </c>
      <c r="E245" s="82"/>
      <c r="F245" s="84" t="s">
        <v>63</v>
      </c>
      <c r="G245" s="84"/>
      <c r="H245" s="82" t="s">
        <v>325</v>
      </c>
      <c r="I245" s="82"/>
      <c r="J245" s="82"/>
      <c r="K245" s="82">
        <v>5</v>
      </c>
      <c r="L245" s="82"/>
      <c r="M245" s="26"/>
    </row>
    <row r="246" spans="1:13" ht="81" customHeight="1" hidden="1">
      <c r="A246" s="24"/>
      <c r="B246" s="12" t="s">
        <v>326</v>
      </c>
      <c r="C246" s="8"/>
      <c r="D246" s="82">
        <v>10</v>
      </c>
      <c r="E246" s="82"/>
      <c r="F246" s="84" t="s">
        <v>63</v>
      </c>
      <c r="G246" s="84"/>
      <c r="H246" s="82" t="s">
        <v>327</v>
      </c>
      <c r="I246" s="82"/>
      <c r="J246" s="82"/>
      <c r="K246" s="82">
        <v>0</v>
      </c>
      <c r="L246" s="82"/>
      <c r="M246" s="26"/>
    </row>
    <row r="247" spans="1:13" ht="15.75">
      <c r="A247" s="24"/>
      <c r="B247" s="9" t="s">
        <v>133</v>
      </c>
      <c r="C247" s="8"/>
      <c r="D247" s="82">
        <v>10</v>
      </c>
      <c r="E247" s="82"/>
      <c r="F247" s="84" t="s">
        <v>63</v>
      </c>
      <c r="G247" s="84"/>
      <c r="H247" s="82" t="s">
        <v>327</v>
      </c>
      <c r="I247" s="82"/>
      <c r="J247" s="82"/>
      <c r="K247" s="82" t="s">
        <v>55</v>
      </c>
      <c r="L247" s="82"/>
      <c r="M247" s="26">
        <v>0</v>
      </c>
    </row>
    <row r="248" spans="1:13" ht="42.75" customHeight="1" hidden="1">
      <c r="A248" s="24"/>
      <c r="B248" s="9" t="s">
        <v>328</v>
      </c>
      <c r="C248" s="8"/>
      <c r="D248" s="82">
        <v>10</v>
      </c>
      <c r="E248" s="82"/>
      <c r="F248" s="84" t="s">
        <v>63</v>
      </c>
      <c r="G248" s="84"/>
      <c r="H248" s="82" t="s">
        <v>329</v>
      </c>
      <c r="I248" s="82"/>
      <c r="J248" s="82"/>
      <c r="K248" s="82">
        <v>0</v>
      </c>
      <c r="L248" s="82"/>
      <c r="M248" s="26"/>
    </row>
    <row r="249" spans="1:13" ht="15.75" hidden="1">
      <c r="A249" s="24"/>
      <c r="B249" s="9" t="s">
        <v>133</v>
      </c>
      <c r="C249" s="8"/>
      <c r="D249" s="82">
        <v>10</v>
      </c>
      <c r="E249" s="82"/>
      <c r="F249" s="84" t="s">
        <v>63</v>
      </c>
      <c r="G249" s="84"/>
      <c r="H249" s="82" t="s">
        <v>329</v>
      </c>
      <c r="I249" s="82"/>
      <c r="J249" s="82"/>
      <c r="K249" s="82">
        <v>5</v>
      </c>
      <c r="L249" s="82"/>
      <c r="M249" s="26"/>
    </row>
    <row r="250" spans="1:13" ht="44.25" customHeight="1" hidden="1">
      <c r="A250" s="24"/>
      <c r="B250" s="9" t="s">
        <v>330</v>
      </c>
      <c r="C250" s="8"/>
      <c r="D250" s="82">
        <v>10</v>
      </c>
      <c r="E250" s="82"/>
      <c r="F250" s="84" t="s">
        <v>63</v>
      </c>
      <c r="G250" s="84"/>
      <c r="H250" s="82" t="s">
        <v>331</v>
      </c>
      <c r="I250" s="82"/>
      <c r="J250" s="82"/>
      <c r="K250" s="82">
        <v>0</v>
      </c>
      <c r="L250" s="82"/>
      <c r="M250" s="26"/>
    </row>
    <row r="251" spans="1:13" ht="15.75" hidden="1">
      <c r="A251" s="24"/>
      <c r="B251" s="9" t="s">
        <v>133</v>
      </c>
      <c r="C251" s="8"/>
      <c r="D251" s="82">
        <v>10</v>
      </c>
      <c r="E251" s="82"/>
      <c r="F251" s="84" t="s">
        <v>63</v>
      </c>
      <c r="G251" s="84"/>
      <c r="H251" s="82" t="s">
        <v>331</v>
      </c>
      <c r="I251" s="82"/>
      <c r="J251" s="82"/>
      <c r="K251" s="82">
        <v>5</v>
      </c>
      <c r="L251" s="82"/>
      <c r="M251" s="26"/>
    </row>
    <row r="252" spans="1:13" ht="31.5" customHeight="1">
      <c r="A252" s="24"/>
      <c r="B252" s="9" t="s">
        <v>332</v>
      </c>
      <c r="C252" s="8"/>
      <c r="D252" s="82">
        <v>10</v>
      </c>
      <c r="E252" s="82"/>
      <c r="F252" s="84" t="s">
        <v>63</v>
      </c>
      <c r="G252" s="84"/>
      <c r="H252" s="82" t="s">
        <v>333</v>
      </c>
      <c r="I252" s="82"/>
      <c r="J252" s="82"/>
      <c r="K252" s="82" t="s">
        <v>70</v>
      </c>
      <c r="L252" s="82"/>
      <c r="M252" s="26">
        <v>210926</v>
      </c>
    </row>
    <row r="253" spans="1:13" ht="15.75">
      <c r="A253" s="24"/>
      <c r="B253" s="9" t="s">
        <v>133</v>
      </c>
      <c r="C253" s="8"/>
      <c r="D253" s="82">
        <v>10</v>
      </c>
      <c r="E253" s="82"/>
      <c r="F253" s="84" t="s">
        <v>63</v>
      </c>
      <c r="G253" s="84"/>
      <c r="H253" s="82" t="s">
        <v>333</v>
      </c>
      <c r="I253" s="82"/>
      <c r="J253" s="82"/>
      <c r="K253" s="82" t="s">
        <v>55</v>
      </c>
      <c r="L253" s="82"/>
      <c r="M253" s="26">
        <v>210926</v>
      </c>
    </row>
    <row r="254" spans="1:13" ht="48.75" customHeight="1">
      <c r="A254" s="24"/>
      <c r="B254" s="9" t="s">
        <v>334</v>
      </c>
      <c r="C254" s="8"/>
      <c r="D254" s="82">
        <v>10</v>
      </c>
      <c r="E254" s="82"/>
      <c r="F254" s="84" t="s">
        <v>63</v>
      </c>
      <c r="G254" s="84"/>
      <c r="H254" s="82" t="s">
        <v>335</v>
      </c>
      <c r="I254" s="82"/>
      <c r="J254" s="82"/>
      <c r="K254" s="82" t="s">
        <v>70</v>
      </c>
      <c r="L254" s="82"/>
      <c r="M254" s="26">
        <f>132+1663+1238</f>
        <v>3033</v>
      </c>
    </row>
    <row r="255" spans="1:13" ht="15.75">
      <c r="A255" s="24"/>
      <c r="B255" s="9" t="s">
        <v>133</v>
      </c>
      <c r="C255" s="8"/>
      <c r="D255" s="82">
        <v>10</v>
      </c>
      <c r="E255" s="82"/>
      <c r="F255" s="84" t="s">
        <v>63</v>
      </c>
      <c r="G255" s="84"/>
      <c r="H255" s="82" t="s">
        <v>335</v>
      </c>
      <c r="I255" s="82"/>
      <c r="J255" s="82"/>
      <c r="K255" s="82" t="s">
        <v>55</v>
      </c>
      <c r="L255" s="82"/>
      <c r="M255" s="26">
        <f>132+1663+1238</f>
        <v>3033</v>
      </c>
    </row>
    <row r="256" spans="1:13" ht="25.5">
      <c r="A256" s="24"/>
      <c r="B256" s="9" t="s">
        <v>336</v>
      </c>
      <c r="C256" s="8"/>
      <c r="D256" s="82">
        <v>10</v>
      </c>
      <c r="E256" s="82"/>
      <c r="F256" s="84" t="s">
        <v>63</v>
      </c>
      <c r="G256" s="84"/>
      <c r="H256" s="82" t="s">
        <v>337</v>
      </c>
      <c r="I256" s="82"/>
      <c r="J256" s="82"/>
      <c r="K256" s="82" t="s">
        <v>70</v>
      </c>
      <c r="L256" s="82"/>
      <c r="M256" s="26">
        <v>32457</v>
      </c>
    </row>
    <row r="257" spans="1:13" ht="15.75">
      <c r="A257" s="24"/>
      <c r="B257" s="9" t="s">
        <v>133</v>
      </c>
      <c r="C257" s="8"/>
      <c r="D257" s="82">
        <v>10</v>
      </c>
      <c r="E257" s="82"/>
      <c r="F257" s="84" t="s">
        <v>63</v>
      </c>
      <c r="G257" s="84"/>
      <c r="H257" s="82" t="s">
        <v>337</v>
      </c>
      <c r="I257" s="82"/>
      <c r="J257" s="82"/>
      <c r="K257" s="82" t="s">
        <v>55</v>
      </c>
      <c r="L257" s="82"/>
      <c r="M257" s="29">
        <v>32457</v>
      </c>
    </row>
    <row r="258" spans="1:13" ht="47.25" customHeight="1" hidden="1">
      <c r="A258" s="24"/>
      <c r="B258" s="19" t="s">
        <v>338</v>
      </c>
      <c r="C258" s="8"/>
      <c r="D258" s="82">
        <v>10</v>
      </c>
      <c r="E258" s="82"/>
      <c r="F258" s="84" t="s">
        <v>63</v>
      </c>
      <c r="G258" s="84"/>
      <c r="H258" s="82" t="s">
        <v>339</v>
      </c>
      <c r="I258" s="82"/>
      <c r="J258" s="82"/>
      <c r="K258" s="82">
        <v>0</v>
      </c>
      <c r="L258" s="82"/>
      <c r="M258" s="26"/>
    </row>
    <row r="259" spans="1:13" ht="15.75" hidden="1">
      <c r="A259" s="24"/>
      <c r="B259" s="9" t="s">
        <v>133</v>
      </c>
      <c r="C259" s="8"/>
      <c r="D259" s="82">
        <v>10</v>
      </c>
      <c r="E259" s="82"/>
      <c r="F259" s="84" t="s">
        <v>63</v>
      </c>
      <c r="G259" s="84"/>
      <c r="H259" s="82" t="s">
        <v>339</v>
      </c>
      <c r="I259" s="82"/>
      <c r="J259" s="82"/>
      <c r="K259" s="82">
        <v>5</v>
      </c>
      <c r="L259" s="82"/>
      <c r="M259" s="26"/>
    </row>
    <row r="260" spans="1:13" ht="15.75">
      <c r="A260" s="24"/>
      <c r="B260" s="9" t="s">
        <v>340</v>
      </c>
      <c r="C260" s="8"/>
      <c r="D260" s="82">
        <v>10</v>
      </c>
      <c r="E260" s="82"/>
      <c r="F260" s="84" t="s">
        <v>63</v>
      </c>
      <c r="G260" s="84"/>
      <c r="H260" s="82" t="s">
        <v>341</v>
      </c>
      <c r="I260" s="82"/>
      <c r="J260" s="82"/>
      <c r="K260" s="82" t="s">
        <v>70</v>
      </c>
      <c r="L260" s="82"/>
      <c r="M260" s="26">
        <f>7021+5717+5625+2328+341+2312+29851+23363+2249+870+1969+16050+316</f>
        <v>98012</v>
      </c>
    </row>
    <row r="261" spans="1:13" ht="15.75">
      <c r="A261" s="24"/>
      <c r="B261" s="9" t="s">
        <v>133</v>
      </c>
      <c r="C261" s="8"/>
      <c r="D261" s="82">
        <v>10</v>
      </c>
      <c r="E261" s="82"/>
      <c r="F261" s="84" t="s">
        <v>63</v>
      </c>
      <c r="G261" s="84"/>
      <c r="H261" s="82" t="s">
        <v>341</v>
      </c>
      <c r="I261" s="82"/>
      <c r="J261" s="82"/>
      <c r="K261" s="82" t="s">
        <v>55</v>
      </c>
      <c r="L261" s="82"/>
      <c r="M261" s="26">
        <f>7021+5717+5625+2328+341+2312+29851+23363+2249+870+1969+16050+316</f>
        <v>98012</v>
      </c>
    </row>
    <row r="262" spans="1:13" ht="25.5" hidden="1">
      <c r="A262" s="24"/>
      <c r="B262" s="9" t="s">
        <v>342</v>
      </c>
      <c r="C262" s="8"/>
      <c r="D262" s="82">
        <v>10</v>
      </c>
      <c r="E262" s="82"/>
      <c r="F262" s="84" t="s">
        <v>63</v>
      </c>
      <c r="G262" s="84"/>
      <c r="H262" s="82" t="s">
        <v>343</v>
      </c>
      <c r="I262" s="82"/>
      <c r="J262" s="82"/>
      <c r="K262" s="82">
        <v>0</v>
      </c>
      <c r="L262" s="82"/>
      <c r="M262" s="26"/>
    </row>
    <row r="263" spans="1:13" ht="0.75" customHeight="1" hidden="1">
      <c r="A263" s="24"/>
      <c r="B263" s="9" t="s">
        <v>344</v>
      </c>
      <c r="C263" s="8"/>
      <c r="D263" s="82">
        <v>10</v>
      </c>
      <c r="E263" s="82"/>
      <c r="F263" s="84" t="s">
        <v>63</v>
      </c>
      <c r="G263" s="84"/>
      <c r="H263" s="82" t="s">
        <v>345</v>
      </c>
      <c r="I263" s="82"/>
      <c r="J263" s="82"/>
      <c r="K263" s="82">
        <v>0</v>
      </c>
      <c r="L263" s="82"/>
      <c r="M263" s="26"/>
    </row>
    <row r="264" spans="1:13" ht="15.75" hidden="1">
      <c r="A264" s="24"/>
      <c r="B264" s="9" t="s">
        <v>133</v>
      </c>
      <c r="C264" s="8"/>
      <c r="D264" s="82">
        <v>10</v>
      </c>
      <c r="E264" s="82"/>
      <c r="F264" s="84" t="s">
        <v>63</v>
      </c>
      <c r="G264" s="84"/>
      <c r="H264" s="82" t="s">
        <v>345</v>
      </c>
      <c r="I264" s="82"/>
      <c r="J264" s="82"/>
      <c r="K264" s="82">
        <v>5</v>
      </c>
      <c r="L264" s="82"/>
      <c r="M264" s="26"/>
    </row>
    <row r="265" spans="1:13" ht="0.75" customHeight="1">
      <c r="A265" s="24"/>
      <c r="B265" s="9" t="s">
        <v>346</v>
      </c>
      <c r="C265" s="8"/>
      <c r="D265" s="82">
        <v>10</v>
      </c>
      <c r="E265" s="82"/>
      <c r="F265" s="84" t="s">
        <v>63</v>
      </c>
      <c r="G265" s="84"/>
      <c r="H265" s="82" t="s">
        <v>347</v>
      </c>
      <c r="I265" s="82"/>
      <c r="J265" s="82"/>
      <c r="K265" s="82">
        <v>0</v>
      </c>
      <c r="L265" s="82"/>
      <c r="M265" s="26"/>
    </row>
    <row r="266" spans="1:13" ht="15.75" hidden="1">
      <c r="A266" s="24"/>
      <c r="B266" s="9" t="s">
        <v>296</v>
      </c>
      <c r="C266" s="8"/>
      <c r="D266" s="82">
        <v>10</v>
      </c>
      <c r="E266" s="82"/>
      <c r="F266" s="84" t="s">
        <v>63</v>
      </c>
      <c r="G266" s="84"/>
      <c r="H266" s="82" t="s">
        <v>348</v>
      </c>
      <c r="I266" s="82"/>
      <c r="J266" s="82"/>
      <c r="K266" s="82">
        <v>0</v>
      </c>
      <c r="L266" s="82"/>
      <c r="M266" s="26"/>
    </row>
    <row r="267" spans="1:13" ht="15.75" hidden="1">
      <c r="A267" s="24"/>
      <c r="B267" s="9" t="s">
        <v>133</v>
      </c>
      <c r="C267" s="8"/>
      <c r="D267" s="82">
        <v>10</v>
      </c>
      <c r="E267" s="82"/>
      <c r="F267" s="84" t="s">
        <v>63</v>
      </c>
      <c r="G267" s="84"/>
      <c r="H267" s="82" t="s">
        <v>348</v>
      </c>
      <c r="I267" s="82"/>
      <c r="J267" s="82"/>
      <c r="K267" s="82">
        <v>5</v>
      </c>
      <c r="L267" s="82"/>
      <c r="M267" s="26"/>
    </row>
    <row r="268" spans="1:13" ht="15.75" hidden="1">
      <c r="A268" s="24"/>
      <c r="B268" s="9" t="s">
        <v>106</v>
      </c>
      <c r="C268" s="8"/>
      <c r="D268" s="82">
        <v>10</v>
      </c>
      <c r="E268" s="82"/>
      <c r="F268" s="84" t="s">
        <v>63</v>
      </c>
      <c r="G268" s="84"/>
      <c r="H268" s="82" t="s">
        <v>348</v>
      </c>
      <c r="I268" s="82"/>
      <c r="J268" s="82"/>
      <c r="K268" s="82">
        <v>13</v>
      </c>
      <c r="L268" s="82"/>
      <c r="M268" s="26"/>
    </row>
    <row r="269" spans="1:13" ht="15.75" hidden="1">
      <c r="A269" s="24"/>
      <c r="B269" s="9" t="s">
        <v>136</v>
      </c>
      <c r="C269" s="8"/>
      <c r="D269" s="82">
        <v>10</v>
      </c>
      <c r="E269" s="82"/>
      <c r="F269" s="84" t="s">
        <v>63</v>
      </c>
      <c r="G269" s="84"/>
      <c r="H269" s="82" t="s">
        <v>137</v>
      </c>
      <c r="I269" s="82"/>
      <c r="J269" s="82"/>
      <c r="K269" s="82">
        <v>0</v>
      </c>
      <c r="L269" s="82"/>
      <c r="M269" s="26"/>
    </row>
    <row r="270" spans="1:13" ht="15.75" hidden="1">
      <c r="A270" s="24"/>
      <c r="B270" s="9" t="s">
        <v>89</v>
      </c>
      <c r="C270" s="39"/>
      <c r="D270" s="82">
        <v>10</v>
      </c>
      <c r="E270" s="82"/>
      <c r="F270" s="84" t="s">
        <v>63</v>
      </c>
      <c r="G270" s="84"/>
      <c r="H270" s="82" t="s">
        <v>137</v>
      </c>
      <c r="I270" s="82"/>
      <c r="J270" s="82"/>
      <c r="K270" s="82">
        <v>12</v>
      </c>
      <c r="L270" s="82"/>
      <c r="M270" s="26"/>
    </row>
    <row r="271" spans="1:13" ht="15.75" hidden="1">
      <c r="A271" s="24"/>
      <c r="B271" s="9" t="s">
        <v>296</v>
      </c>
      <c r="C271" s="8"/>
      <c r="D271" s="82">
        <v>10</v>
      </c>
      <c r="E271" s="82"/>
      <c r="F271" s="84" t="s">
        <v>63</v>
      </c>
      <c r="G271" s="84"/>
      <c r="H271" s="82" t="s">
        <v>137</v>
      </c>
      <c r="I271" s="82"/>
      <c r="J271" s="82"/>
      <c r="K271" s="82">
        <v>68</v>
      </c>
      <c r="L271" s="82"/>
      <c r="M271" s="26"/>
    </row>
    <row r="272" spans="1:13" ht="15.75">
      <c r="A272" s="24"/>
      <c r="B272" s="9" t="s">
        <v>138</v>
      </c>
      <c r="C272" s="11"/>
      <c r="D272" s="82">
        <v>10</v>
      </c>
      <c r="E272" s="82"/>
      <c r="F272" s="84" t="s">
        <v>63</v>
      </c>
      <c r="G272" s="84"/>
      <c r="H272" s="82" t="s">
        <v>139</v>
      </c>
      <c r="I272" s="82"/>
      <c r="J272" s="82"/>
      <c r="K272" s="82" t="s">
        <v>70</v>
      </c>
      <c r="L272" s="82"/>
      <c r="M272" s="26">
        <f>M273</f>
        <v>2000</v>
      </c>
    </row>
    <row r="273" spans="1:13" ht="15.75">
      <c r="A273" s="24"/>
      <c r="B273" s="9" t="s">
        <v>296</v>
      </c>
      <c r="C273" s="8"/>
      <c r="D273" s="82">
        <v>10</v>
      </c>
      <c r="E273" s="82"/>
      <c r="F273" s="84" t="s">
        <v>63</v>
      </c>
      <c r="G273" s="84"/>
      <c r="H273" s="82" t="s">
        <v>139</v>
      </c>
      <c r="I273" s="82"/>
      <c r="J273" s="82"/>
      <c r="K273" s="82" t="s">
        <v>16</v>
      </c>
      <c r="L273" s="82"/>
      <c r="M273" s="26">
        <v>2000</v>
      </c>
    </row>
    <row r="274" spans="1:13" ht="0.75" customHeight="1">
      <c r="A274" s="24"/>
      <c r="B274" s="9" t="s">
        <v>84</v>
      </c>
      <c r="C274" s="39"/>
      <c r="D274" s="82">
        <v>10</v>
      </c>
      <c r="E274" s="82"/>
      <c r="F274" s="84" t="s">
        <v>63</v>
      </c>
      <c r="G274" s="84"/>
      <c r="H274" s="82" t="s">
        <v>139</v>
      </c>
      <c r="I274" s="82"/>
      <c r="J274" s="82"/>
      <c r="K274" s="82">
        <v>500</v>
      </c>
      <c r="L274" s="82"/>
      <c r="M274" s="26"/>
    </row>
    <row r="275" spans="1:13" ht="15.75">
      <c r="A275" s="24"/>
      <c r="B275" s="13" t="s">
        <v>349</v>
      </c>
      <c r="C275" s="11"/>
      <c r="D275" s="84">
        <v>10</v>
      </c>
      <c r="E275" s="84"/>
      <c r="F275" s="84" t="s">
        <v>64</v>
      </c>
      <c r="G275" s="84"/>
      <c r="H275" s="84" t="s">
        <v>75</v>
      </c>
      <c r="I275" s="84"/>
      <c r="J275" s="84"/>
      <c r="K275" s="84" t="s">
        <v>70</v>
      </c>
      <c r="L275" s="84"/>
      <c r="M275" s="25">
        <f>M276+M289</f>
        <v>17092</v>
      </c>
    </row>
    <row r="276" spans="1:13" ht="15.75">
      <c r="A276" s="24"/>
      <c r="B276" s="9" t="s">
        <v>302</v>
      </c>
      <c r="C276" s="8"/>
      <c r="D276" s="82">
        <v>10</v>
      </c>
      <c r="E276" s="82"/>
      <c r="F276" s="84" t="s">
        <v>64</v>
      </c>
      <c r="G276" s="84"/>
      <c r="H276" s="82" t="s">
        <v>303</v>
      </c>
      <c r="I276" s="82"/>
      <c r="J276" s="82"/>
      <c r="K276" s="82" t="s">
        <v>70</v>
      </c>
      <c r="L276" s="82"/>
      <c r="M276" s="26">
        <v>1008</v>
      </c>
    </row>
    <row r="277" spans="1:13" ht="38.25">
      <c r="A277" s="24"/>
      <c r="B277" s="9" t="s">
        <v>350</v>
      </c>
      <c r="C277" s="8"/>
      <c r="D277" s="82">
        <v>10</v>
      </c>
      <c r="E277" s="82"/>
      <c r="F277" s="84" t="s">
        <v>64</v>
      </c>
      <c r="G277" s="84"/>
      <c r="H277" s="82" t="s">
        <v>351</v>
      </c>
      <c r="I277" s="82"/>
      <c r="J277" s="82"/>
      <c r="K277" s="82" t="s">
        <v>70</v>
      </c>
      <c r="L277" s="82"/>
      <c r="M277" s="26">
        <v>1008</v>
      </c>
    </row>
    <row r="278" spans="1:13" ht="15.75">
      <c r="A278" s="24"/>
      <c r="B278" s="9" t="s">
        <v>133</v>
      </c>
      <c r="C278" s="8"/>
      <c r="D278" s="82">
        <v>10</v>
      </c>
      <c r="E278" s="82"/>
      <c r="F278" s="84" t="s">
        <v>64</v>
      </c>
      <c r="G278" s="84"/>
      <c r="H278" s="82" t="s">
        <v>351</v>
      </c>
      <c r="I278" s="82"/>
      <c r="J278" s="82"/>
      <c r="K278" s="82" t="s">
        <v>55</v>
      </c>
      <c r="L278" s="82"/>
      <c r="M278" s="26">
        <v>1008</v>
      </c>
    </row>
    <row r="279" spans="1:13" ht="32.25" customHeight="1" hidden="1">
      <c r="A279" s="24"/>
      <c r="B279" s="9" t="s">
        <v>352</v>
      </c>
      <c r="C279" s="8"/>
      <c r="D279" s="82">
        <v>10</v>
      </c>
      <c r="E279" s="82"/>
      <c r="F279" s="84" t="s">
        <v>64</v>
      </c>
      <c r="G279" s="84"/>
      <c r="H279" s="82" t="s">
        <v>353</v>
      </c>
      <c r="I279" s="82"/>
      <c r="J279" s="82"/>
      <c r="K279" s="82">
        <v>0</v>
      </c>
      <c r="L279" s="82"/>
      <c r="M279" s="26"/>
    </row>
    <row r="280" spans="1:13" ht="51" hidden="1">
      <c r="A280" s="24"/>
      <c r="B280" s="9" t="s">
        <v>354</v>
      </c>
      <c r="C280" s="8"/>
      <c r="D280" s="82">
        <v>10</v>
      </c>
      <c r="E280" s="82"/>
      <c r="F280" s="84" t="s">
        <v>64</v>
      </c>
      <c r="G280" s="84"/>
      <c r="H280" s="82" t="s">
        <v>355</v>
      </c>
      <c r="I280" s="82"/>
      <c r="J280" s="82"/>
      <c r="K280" s="82">
        <v>0</v>
      </c>
      <c r="L280" s="82"/>
      <c r="M280" s="26"/>
    </row>
    <row r="281" spans="1:13" ht="15.75" hidden="1">
      <c r="A281" s="24"/>
      <c r="B281" s="9" t="s">
        <v>106</v>
      </c>
      <c r="C281" s="8"/>
      <c r="D281" s="82">
        <v>10</v>
      </c>
      <c r="E281" s="82"/>
      <c r="F281" s="84" t="s">
        <v>64</v>
      </c>
      <c r="G281" s="84"/>
      <c r="H281" s="82" t="s">
        <v>356</v>
      </c>
      <c r="I281" s="82"/>
      <c r="J281" s="82"/>
      <c r="K281" s="82">
        <v>13</v>
      </c>
      <c r="L281" s="82"/>
      <c r="M281" s="26"/>
    </row>
    <row r="282" spans="1:13" ht="32.25" customHeight="1" hidden="1">
      <c r="A282" s="24"/>
      <c r="B282" s="9" t="s">
        <v>357</v>
      </c>
      <c r="C282" s="8"/>
      <c r="D282" s="82">
        <v>10</v>
      </c>
      <c r="E282" s="82"/>
      <c r="F282" s="84" t="s">
        <v>64</v>
      </c>
      <c r="G282" s="84"/>
      <c r="H282" s="82" t="s">
        <v>358</v>
      </c>
      <c r="I282" s="82"/>
      <c r="J282" s="82"/>
      <c r="K282" s="82">
        <v>0</v>
      </c>
      <c r="L282" s="82"/>
      <c r="M282" s="26"/>
    </row>
    <row r="283" spans="1:13" ht="21.75" customHeight="1" hidden="1">
      <c r="A283" s="24"/>
      <c r="B283" s="9" t="s">
        <v>89</v>
      </c>
      <c r="C283" s="39"/>
      <c r="D283" s="82">
        <v>10</v>
      </c>
      <c r="E283" s="82"/>
      <c r="F283" s="84" t="s">
        <v>64</v>
      </c>
      <c r="G283" s="84"/>
      <c r="H283" s="82" t="s">
        <v>359</v>
      </c>
      <c r="I283" s="82"/>
      <c r="J283" s="82"/>
      <c r="K283" s="82">
        <v>12</v>
      </c>
      <c r="L283" s="82"/>
      <c r="M283" s="26"/>
    </row>
    <row r="284" spans="1:13" ht="21.75" customHeight="1" hidden="1">
      <c r="A284" s="24"/>
      <c r="B284" s="9" t="s">
        <v>106</v>
      </c>
      <c r="C284" s="8"/>
      <c r="D284" s="82">
        <v>10</v>
      </c>
      <c r="E284" s="82"/>
      <c r="F284" s="84" t="s">
        <v>64</v>
      </c>
      <c r="G284" s="84"/>
      <c r="H284" s="82" t="s">
        <v>359</v>
      </c>
      <c r="I284" s="82"/>
      <c r="J284" s="82"/>
      <c r="K284" s="82">
        <v>13</v>
      </c>
      <c r="L284" s="82"/>
      <c r="M284" s="26"/>
    </row>
    <row r="285" spans="1:13" ht="36.75" customHeight="1" hidden="1">
      <c r="A285" s="24"/>
      <c r="B285" s="9" t="s">
        <v>346</v>
      </c>
      <c r="C285" s="8"/>
      <c r="D285" s="82">
        <v>10</v>
      </c>
      <c r="E285" s="82"/>
      <c r="F285" s="84" t="s">
        <v>64</v>
      </c>
      <c r="G285" s="84"/>
      <c r="H285" s="82" t="s">
        <v>347</v>
      </c>
      <c r="I285" s="82"/>
      <c r="J285" s="82"/>
      <c r="K285" s="82">
        <v>0</v>
      </c>
      <c r="L285" s="82"/>
      <c r="M285" s="26"/>
    </row>
    <row r="286" spans="1:13" ht="15.75" hidden="1">
      <c r="A286" s="24"/>
      <c r="B286" s="9" t="s">
        <v>296</v>
      </c>
      <c r="C286" s="8"/>
      <c r="D286" s="82">
        <v>10</v>
      </c>
      <c r="E286" s="82"/>
      <c r="F286" s="84" t="s">
        <v>64</v>
      </c>
      <c r="G286" s="84"/>
      <c r="H286" s="82" t="s">
        <v>348</v>
      </c>
      <c r="I286" s="82"/>
      <c r="J286" s="82"/>
      <c r="K286" s="82">
        <v>0</v>
      </c>
      <c r="L286" s="82"/>
      <c r="M286" s="26"/>
    </row>
    <row r="287" spans="1:13" ht="15.75" hidden="1">
      <c r="A287" s="24"/>
      <c r="B287" s="9" t="s">
        <v>133</v>
      </c>
      <c r="C287" s="8"/>
      <c r="D287" s="82">
        <v>10</v>
      </c>
      <c r="E287" s="82"/>
      <c r="F287" s="84" t="s">
        <v>64</v>
      </c>
      <c r="G287" s="84"/>
      <c r="H287" s="82" t="s">
        <v>348</v>
      </c>
      <c r="I287" s="82"/>
      <c r="J287" s="82"/>
      <c r="K287" s="82">
        <v>5</v>
      </c>
      <c r="L287" s="82"/>
      <c r="M287" s="26"/>
    </row>
    <row r="288" spans="1:13" ht="15.75" hidden="1">
      <c r="A288" s="24"/>
      <c r="B288" s="9" t="s">
        <v>106</v>
      </c>
      <c r="C288" s="8"/>
      <c r="D288" s="82">
        <v>10</v>
      </c>
      <c r="E288" s="82"/>
      <c r="F288" s="84" t="s">
        <v>64</v>
      </c>
      <c r="G288" s="84"/>
      <c r="H288" s="82" t="s">
        <v>348</v>
      </c>
      <c r="I288" s="82"/>
      <c r="J288" s="82"/>
      <c r="K288" s="82">
        <v>13</v>
      </c>
      <c r="L288" s="82"/>
      <c r="M288" s="26"/>
    </row>
    <row r="289" spans="1:13" ht="15.75">
      <c r="A289" s="24"/>
      <c r="B289" s="9" t="s">
        <v>170</v>
      </c>
      <c r="C289" s="8"/>
      <c r="D289" s="82">
        <v>10</v>
      </c>
      <c r="E289" s="82"/>
      <c r="F289" s="84" t="s">
        <v>64</v>
      </c>
      <c r="G289" s="84"/>
      <c r="H289" s="82" t="s">
        <v>171</v>
      </c>
      <c r="I289" s="82"/>
      <c r="J289" s="82"/>
      <c r="K289" s="82" t="s">
        <v>70</v>
      </c>
      <c r="L289" s="82"/>
      <c r="M289" s="26">
        <f>M292</f>
        <v>16084</v>
      </c>
    </row>
    <row r="290" spans="1:13" ht="63.75" hidden="1">
      <c r="A290" s="24"/>
      <c r="B290" s="9" t="s">
        <v>360</v>
      </c>
      <c r="C290" s="8"/>
      <c r="D290" s="82">
        <v>10</v>
      </c>
      <c r="E290" s="82"/>
      <c r="F290" s="84" t="s">
        <v>64</v>
      </c>
      <c r="G290" s="84"/>
      <c r="H290" s="82" t="s">
        <v>361</v>
      </c>
      <c r="I290" s="82"/>
      <c r="J290" s="82"/>
      <c r="K290" s="82">
        <v>0</v>
      </c>
      <c r="L290" s="82"/>
      <c r="M290" s="26"/>
    </row>
    <row r="291" spans="1:13" ht="15.75" hidden="1">
      <c r="A291" s="24"/>
      <c r="B291" s="9" t="s">
        <v>133</v>
      </c>
      <c r="C291" s="8"/>
      <c r="D291" s="82">
        <v>10</v>
      </c>
      <c r="E291" s="82"/>
      <c r="F291" s="84" t="s">
        <v>64</v>
      </c>
      <c r="G291" s="84"/>
      <c r="H291" s="82" t="s">
        <v>361</v>
      </c>
      <c r="I291" s="82"/>
      <c r="J291" s="82"/>
      <c r="K291" s="82">
        <v>5</v>
      </c>
      <c r="L291" s="82"/>
      <c r="M291" s="26"/>
    </row>
    <row r="292" spans="1:13" ht="32.25" customHeight="1">
      <c r="A292" s="24"/>
      <c r="B292" s="9" t="s">
        <v>362</v>
      </c>
      <c r="C292" s="8"/>
      <c r="D292" s="82">
        <v>10</v>
      </c>
      <c r="E292" s="82"/>
      <c r="F292" s="84" t="s">
        <v>64</v>
      </c>
      <c r="G292" s="84"/>
      <c r="H292" s="82" t="s">
        <v>363</v>
      </c>
      <c r="I292" s="82"/>
      <c r="J292" s="82"/>
      <c r="K292" s="82" t="s">
        <v>70</v>
      </c>
      <c r="L292" s="82"/>
      <c r="M292" s="26">
        <f>M293+M294+M296</f>
        <v>16084</v>
      </c>
    </row>
    <row r="293" spans="1:13" ht="19.5" customHeight="1" hidden="1">
      <c r="A293" s="24"/>
      <c r="B293" s="9" t="s">
        <v>364</v>
      </c>
      <c r="C293" s="8"/>
      <c r="D293" s="82">
        <v>10</v>
      </c>
      <c r="E293" s="82"/>
      <c r="F293" s="84" t="s">
        <v>64</v>
      </c>
      <c r="G293" s="84"/>
      <c r="H293" s="82" t="s">
        <v>365</v>
      </c>
      <c r="I293" s="82"/>
      <c r="J293" s="82"/>
      <c r="K293" s="82">
        <v>0</v>
      </c>
      <c r="L293" s="82"/>
      <c r="M293" s="26"/>
    </row>
    <row r="294" spans="1:13" ht="25.5">
      <c r="A294" s="24"/>
      <c r="B294" s="9" t="s">
        <v>366</v>
      </c>
      <c r="C294" s="8"/>
      <c r="D294" s="82">
        <v>10</v>
      </c>
      <c r="E294" s="82"/>
      <c r="F294" s="84" t="s">
        <v>64</v>
      </c>
      <c r="G294" s="84"/>
      <c r="H294" s="82" t="s">
        <v>367</v>
      </c>
      <c r="I294" s="82"/>
      <c r="J294" s="82"/>
      <c r="K294" s="82" t="s">
        <v>70</v>
      </c>
      <c r="L294" s="82"/>
      <c r="M294" s="26">
        <v>14548</v>
      </c>
    </row>
    <row r="295" spans="1:13" ht="15.75">
      <c r="A295" s="24"/>
      <c r="B295" s="9" t="s">
        <v>133</v>
      </c>
      <c r="C295" s="8"/>
      <c r="D295" s="82">
        <v>10</v>
      </c>
      <c r="E295" s="82"/>
      <c r="F295" s="84" t="s">
        <v>64</v>
      </c>
      <c r="G295" s="84"/>
      <c r="H295" s="82" t="s">
        <v>368</v>
      </c>
      <c r="I295" s="82"/>
      <c r="J295" s="82"/>
      <c r="K295" s="82" t="s">
        <v>55</v>
      </c>
      <c r="L295" s="82"/>
      <c r="M295" s="26">
        <v>14548</v>
      </c>
    </row>
    <row r="296" spans="1:13" ht="15.75">
      <c r="A296" s="24"/>
      <c r="B296" s="9" t="s">
        <v>369</v>
      </c>
      <c r="C296" s="8"/>
      <c r="D296" s="82">
        <v>10</v>
      </c>
      <c r="E296" s="82"/>
      <c r="F296" s="84" t="s">
        <v>64</v>
      </c>
      <c r="G296" s="84"/>
      <c r="H296" s="82" t="s">
        <v>370</v>
      </c>
      <c r="I296" s="82"/>
      <c r="J296" s="82"/>
      <c r="K296" s="82" t="s">
        <v>70</v>
      </c>
      <c r="L296" s="82"/>
      <c r="M296" s="26">
        <v>1536</v>
      </c>
    </row>
    <row r="297" spans="1:13" ht="15.75">
      <c r="A297" s="24"/>
      <c r="B297" s="9" t="s">
        <v>133</v>
      </c>
      <c r="C297" s="8"/>
      <c r="D297" s="82">
        <v>10</v>
      </c>
      <c r="E297" s="82"/>
      <c r="F297" s="84" t="s">
        <v>64</v>
      </c>
      <c r="G297" s="84"/>
      <c r="H297" s="82" t="s">
        <v>370</v>
      </c>
      <c r="I297" s="82"/>
      <c r="J297" s="82"/>
      <c r="K297" s="82" t="s">
        <v>55</v>
      </c>
      <c r="L297" s="82"/>
      <c r="M297" s="26">
        <v>1536</v>
      </c>
    </row>
    <row r="298" spans="1:13" ht="0.75" customHeight="1">
      <c r="A298" s="24"/>
      <c r="B298" s="9" t="s">
        <v>371</v>
      </c>
      <c r="C298" s="8"/>
      <c r="D298" s="82">
        <v>10</v>
      </c>
      <c r="E298" s="82"/>
      <c r="F298" s="84" t="s">
        <v>64</v>
      </c>
      <c r="G298" s="84"/>
      <c r="H298" s="82" t="s">
        <v>372</v>
      </c>
      <c r="I298" s="82"/>
      <c r="J298" s="82"/>
      <c r="K298" s="82">
        <v>0</v>
      </c>
      <c r="L298" s="82"/>
      <c r="M298" s="26"/>
    </row>
    <row r="299" spans="1:13" ht="15.75" hidden="1">
      <c r="A299" s="24"/>
      <c r="B299" s="9" t="s">
        <v>133</v>
      </c>
      <c r="C299" s="8"/>
      <c r="D299" s="82">
        <v>10</v>
      </c>
      <c r="E299" s="82"/>
      <c r="F299" s="84" t="s">
        <v>64</v>
      </c>
      <c r="G299" s="84"/>
      <c r="H299" s="82" t="s">
        <v>372</v>
      </c>
      <c r="I299" s="82"/>
      <c r="J299" s="82"/>
      <c r="K299" s="82">
        <v>5</v>
      </c>
      <c r="L299" s="82"/>
      <c r="M299" s="26"/>
    </row>
    <row r="300" spans="1:13" ht="15.75" hidden="1">
      <c r="A300" s="24"/>
      <c r="B300" s="9" t="s">
        <v>373</v>
      </c>
      <c r="C300" s="8"/>
      <c r="D300" s="82">
        <v>10</v>
      </c>
      <c r="E300" s="82"/>
      <c r="F300" s="84" t="s">
        <v>64</v>
      </c>
      <c r="G300" s="84"/>
      <c r="H300" s="82" t="s">
        <v>374</v>
      </c>
      <c r="I300" s="82"/>
      <c r="J300" s="82"/>
      <c r="K300" s="82">
        <v>0</v>
      </c>
      <c r="L300" s="82"/>
      <c r="M300" s="26"/>
    </row>
    <row r="301" spans="1:13" ht="25.5" hidden="1">
      <c r="A301" s="24"/>
      <c r="B301" s="9" t="s">
        <v>375</v>
      </c>
      <c r="C301" s="8"/>
      <c r="D301" s="82">
        <v>10</v>
      </c>
      <c r="E301" s="82"/>
      <c r="F301" s="84" t="s">
        <v>64</v>
      </c>
      <c r="G301" s="84"/>
      <c r="H301" s="82" t="s">
        <v>376</v>
      </c>
      <c r="I301" s="82"/>
      <c r="J301" s="82"/>
      <c r="K301" s="82">
        <v>0</v>
      </c>
      <c r="L301" s="82"/>
      <c r="M301" s="26"/>
    </row>
    <row r="302" spans="1:13" ht="15.75" hidden="1">
      <c r="A302" s="24"/>
      <c r="B302" s="9" t="s">
        <v>133</v>
      </c>
      <c r="C302" s="8"/>
      <c r="D302" s="82">
        <v>10</v>
      </c>
      <c r="E302" s="82"/>
      <c r="F302" s="84" t="s">
        <v>64</v>
      </c>
      <c r="G302" s="84"/>
      <c r="H302" s="82" t="s">
        <v>376</v>
      </c>
      <c r="I302" s="82"/>
      <c r="J302" s="82"/>
      <c r="K302" s="82">
        <v>5</v>
      </c>
      <c r="L302" s="82"/>
      <c r="M302" s="26"/>
    </row>
    <row r="303" spans="1:13" ht="15.75" hidden="1">
      <c r="A303" s="24"/>
      <c r="B303" s="9" t="s">
        <v>377</v>
      </c>
      <c r="C303" s="10"/>
      <c r="D303" s="82">
        <v>10</v>
      </c>
      <c r="E303" s="82"/>
      <c r="F303" s="84" t="s">
        <v>64</v>
      </c>
      <c r="G303" s="84"/>
      <c r="H303" s="82" t="s">
        <v>378</v>
      </c>
      <c r="I303" s="82"/>
      <c r="J303" s="82"/>
      <c r="K303" s="82">
        <v>0</v>
      </c>
      <c r="L303" s="82"/>
      <c r="M303" s="26"/>
    </row>
    <row r="304" spans="1:13" ht="15.75" hidden="1">
      <c r="A304" s="24"/>
      <c r="B304" s="9" t="s">
        <v>133</v>
      </c>
      <c r="C304" s="8"/>
      <c r="D304" s="82">
        <v>10</v>
      </c>
      <c r="E304" s="82"/>
      <c r="F304" s="84" t="s">
        <v>64</v>
      </c>
      <c r="G304" s="84"/>
      <c r="H304" s="82" t="s">
        <v>378</v>
      </c>
      <c r="I304" s="82"/>
      <c r="J304" s="82"/>
      <c r="K304" s="82">
        <v>5</v>
      </c>
      <c r="L304" s="82"/>
      <c r="M304" s="26"/>
    </row>
    <row r="305" spans="1:13" ht="15.75" hidden="1">
      <c r="A305" s="24"/>
      <c r="B305" s="9" t="s">
        <v>136</v>
      </c>
      <c r="C305" s="8"/>
      <c r="D305" s="82">
        <v>10</v>
      </c>
      <c r="E305" s="82"/>
      <c r="F305" s="84" t="s">
        <v>64</v>
      </c>
      <c r="G305" s="84"/>
      <c r="H305" s="82" t="s">
        <v>137</v>
      </c>
      <c r="I305" s="82"/>
      <c r="J305" s="82"/>
      <c r="K305" s="82">
        <v>0</v>
      </c>
      <c r="L305" s="82"/>
      <c r="M305" s="26"/>
    </row>
    <row r="306" spans="1:13" ht="15.75" hidden="1">
      <c r="A306" s="24"/>
      <c r="B306" s="9" t="s">
        <v>89</v>
      </c>
      <c r="C306" s="39"/>
      <c r="D306" s="82">
        <v>10</v>
      </c>
      <c r="E306" s="82"/>
      <c r="F306" s="84" t="s">
        <v>64</v>
      </c>
      <c r="G306" s="84"/>
      <c r="H306" s="82" t="s">
        <v>137</v>
      </c>
      <c r="I306" s="82"/>
      <c r="J306" s="82"/>
      <c r="K306" s="82">
        <v>12</v>
      </c>
      <c r="L306" s="82"/>
      <c r="M306" s="26"/>
    </row>
    <row r="307" spans="1:13" ht="15.75" hidden="1">
      <c r="A307" s="24"/>
      <c r="B307" s="9" t="s">
        <v>296</v>
      </c>
      <c r="C307" s="8"/>
      <c r="D307" s="82">
        <v>10</v>
      </c>
      <c r="E307" s="82"/>
      <c r="F307" s="84" t="s">
        <v>64</v>
      </c>
      <c r="G307" s="84"/>
      <c r="H307" s="82" t="s">
        <v>137</v>
      </c>
      <c r="I307" s="82"/>
      <c r="J307" s="82"/>
      <c r="K307" s="82">
        <v>68</v>
      </c>
      <c r="L307" s="82"/>
      <c r="M307" s="26"/>
    </row>
    <row r="308" spans="1:13" ht="15.75">
      <c r="A308" s="24"/>
      <c r="B308" s="13" t="s">
        <v>379</v>
      </c>
      <c r="C308" s="11"/>
      <c r="D308" s="84">
        <v>10</v>
      </c>
      <c r="E308" s="84"/>
      <c r="F308" s="84" t="s">
        <v>66</v>
      </c>
      <c r="G308" s="84"/>
      <c r="H308" s="84" t="s">
        <v>75</v>
      </c>
      <c r="I308" s="84"/>
      <c r="J308" s="84"/>
      <c r="K308" s="84" t="s">
        <v>70</v>
      </c>
      <c r="L308" s="84"/>
      <c r="M308" s="25">
        <f>M309+M335</f>
        <v>27692</v>
      </c>
    </row>
    <row r="309" spans="1:13" ht="51">
      <c r="A309" s="24"/>
      <c r="B309" s="9" t="s">
        <v>80</v>
      </c>
      <c r="C309" s="39"/>
      <c r="D309" s="82">
        <v>10</v>
      </c>
      <c r="E309" s="82"/>
      <c r="F309" s="84" t="s">
        <v>66</v>
      </c>
      <c r="G309" s="84"/>
      <c r="H309" s="82" t="s">
        <v>81</v>
      </c>
      <c r="I309" s="82"/>
      <c r="J309" s="82"/>
      <c r="K309" s="82" t="s">
        <v>70</v>
      </c>
      <c r="L309" s="82"/>
      <c r="M309" s="26">
        <f>M310</f>
        <v>22492</v>
      </c>
    </row>
    <row r="310" spans="1:13" ht="15.75">
      <c r="A310" s="24"/>
      <c r="B310" s="9" t="s">
        <v>87</v>
      </c>
      <c r="C310" s="8"/>
      <c r="D310" s="82">
        <v>10</v>
      </c>
      <c r="E310" s="82"/>
      <c r="F310" s="84" t="s">
        <v>66</v>
      </c>
      <c r="G310" s="84"/>
      <c r="H310" s="82" t="s">
        <v>88</v>
      </c>
      <c r="I310" s="82"/>
      <c r="J310" s="82"/>
      <c r="K310" s="82" t="s">
        <v>70</v>
      </c>
      <c r="L310" s="82"/>
      <c r="M310" s="26">
        <f>M311</f>
        <v>22492</v>
      </c>
    </row>
    <row r="311" spans="1:13" ht="25.5">
      <c r="A311" s="24"/>
      <c r="B311" s="9" t="s">
        <v>84</v>
      </c>
      <c r="C311" s="39"/>
      <c r="D311" s="82">
        <v>10</v>
      </c>
      <c r="E311" s="82"/>
      <c r="F311" s="84" t="s">
        <v>66</v>
      </c>
      <c r="G311" s="84"/>
      <c r="H311" s="82" t="s">
        <v>88</v>
      </c>
      <c r="I311" s="82"/>
      <c r="J311" s="82"/>
      <c r="K311" s="82">
        <v>500</v>
      </c>
      <c r="L311" s="82"/>
      <c r="M311" s="26">
        <v>22492</v>
      </c>
    </row>
    <row r="312" spans="1:13" ht="0.75" customHeight="1">
      <c r="A312" s="24"/>
      <c r="B312" s="9" t="s">
        <v>151</v>
      </c>
      <c r="C312" s="8"/>
      <c r="D312" s="82">
        <v>10</v>
      </c>
      <c r="E312" s="82"/>
      <c r="F312" s="84" t="s">
        <v>66</v>
      </c>
      <c r="G312" s="84"/>
      <c r="H312" s="82" t="s">
        <v>152</v>
      </c>
      <c r="I312" s="82"/>
      <c r="J312" s="82"/>
      <c r="K312" s="82">
        <v>0</v>
      </c>
      <c r="L312" s="82"/>
      <c r="M312" s="26"/>
    </row>
    <row r="313" spans="1:13" ht="15.75" hidden="1">
      <c r="A313" s="24"/>
      <c r="B313" s="9" t="s">
        <v>89</v>
      </c>
      <c r="C313" s="39"/>
      <c r="D313" s="82">
        <v>10</v>
      </c>
      <c r="E313" s="82"/>
      <c r="F313" s="84" t="s">
        <v>66</v>
      </c>
      <c r="G313" s="84"/>
      <c r="H313" s="82" t="s">
        <v>152</v>
      </c>
      <c r="I313" s="82"/>
      <c r="J313" s="82"/>
      <c r="K313" s="82">
        <v>12</v>
      </c>
      <c r="L313" s="82"/>
      <c r="M313" s="26"/>
    </row>
    <row r="314" spans="1:13" ht="15.75" hidden="1">
      <c r="A314" s="24"/>
      <c r="B314" s="9" t="s">
        <v>153</v>
      </c>
      <c r="C314" s="8"/>
      <c r="D314" s="82">
        <v>10</v>
      </c>
      <c r="E314" s="82"/>
      <c r="F314" s="84" t="s">
        <v>66</v>
      </c>
      <c r="G314" s="84"/>
      <c r="H314" s="82" t="s">
        <v>154</v>
      </c>
      <c r="I314" s="82"/>
      <c r="J314" s="82"/>
      <c r="K314" s="82">
        <v>0</v>
      </c>
      <c r="L314" s="82"/>
      <c r="M314" s="26"/>
    </row>
    <row r="315" spans="1:13" ht="25.5" hidden="1">
      <c r="A315" s="24"/>
      <c r="B315" s="9" t="s">
        <v>380</v>
      </c>
      <c r="C315" s="8"/>
      <c r="D315" s="82">
        <v>10</v>
      </c>
      <c r="E315" s="82"/>
      <c r="F315" s="84" t="s">
        <v>66</v>
      </c>
      <c r="G315" s="84"/>
      <c r="H315" s="82" t="s">
        <v>381</v>
      </c>
      <c r="I315" s="82"/>
      <c r="J315" s="82"/>
      <c r="K315" s="82">
        <v>0</v>
      </c>
      <c r="L315" s="82"/>
      <c r="M315" s="26"/>
    </row>
    <row r="316" spans="1:13" ht="35.25" customHeight="1" hidden="1">
      <c r="A316" s="24"/>
      <c r="B316" s="9" t="s">
        <v>382</v>
      </c>
      <c r="C316" s="8"/>
      <c r="D316" s="82">
        <v>10</v>
      </c>
      <c r="E316" s="82"/>
      <c r="F316" s="84" t="s">
        <v>66</v>
      </c>
      <c r="G316" s="84"/>
      <c r="H316" s="82" t="s">
        <v>383</v>
      </c>
      <c r="I316" s="82"/>
      <c r="J316" s="82"/>
      <c r="K316" s="82">
        <v>0</v>
      </c>
      <c r="L316" s="82"/>
      <c r="M316" s="26"/>
    </row>
    <row r="317" spans="1:13" ht="15.75" hidden="1">
      <c r="A317" s="24"/>
      <c r="B317" s="9" t="s">
        <v>128</v>
      </c>
      <c r="C317" s="39"/>
      <c r="D317" s="82">
        <v>10</v>
      </c>
      <c r="E317" s="82"/>
      <c r="F317" s="84" t="s">
        <v>66</v>
      </c>
      <c r="G317" s="84"/>
      <c r="H317" s="82" t="s">
        <v>383</v>
      </c>
      <c r="I317" s="82"/>
      <c r="J317" s="82"/>
      <c r="K317" s="82">
        <v>3</v>
      </c>
      <c r="L317" s="82"/>
      <c r="M317" s="26"/>
    </row>
    <row r="318" spans="1:13" ht="36" customHeight="1" hidden="1">
      <c r="A318" s="24"/>
      <c r="B318" s="9" t="s">
        <v>174</v>
      </c>
      <c r="C318" s="8"/>
      <c r="D318" s="82">
        <v>10</v>
      </c>
      <c r="E318" s="82"/>
      <c r="F318" s="84" t="s">
        <v>66</v>
      </c>
      <c r="G318" s="84"/>
      <c r="H318" s="82" t="s">
        <v>175</v>
      </c>
      <c r="I318" s="82"/>
      <c r="J318" s="82"/>
      <c r="K318" s="82">
        <v>0</v>
      </c>
      <c r="L318" s="82"/>
      <c r="M318" s="26"/>
    </row>
    <row r="319" spans="1:13" ht="15.75" hidden="1">
      <c r="A319" s="24"/>
      <c r="B319" s="9" t="s">
        <v>128</v>
      </c>
      <c r="C319" s="39"/>
      <c r="D319" s="82">
        <v>10</v>
      </c>
      <c r="E319" s="82"/>
      <c r="F319" s="84" t="s">
        <v>66</v>
      </c>
      <c r="G319" s="84"/>
      <c r="H319" s="82" t="s">
        <v>175</v>
      </c>
      <c r="I319" s="82"/>
      <c r="J319" s="82"/>
      <c r="K319" s="82">
        <v>3</v>
      </c>
      <c r="L319" s="82"/>
      <c r="M319" s="26"/>
    </row>
    <row r="320" spans="1:13" ht="15.75" customHeight="1" hidden="1">
      <c r="A320" s="24"/>
      <c r="B320" s="9" t="s">
        <v>38</v>
      </c>
      <c r="C320" s="8"/>
      <c r="D320" s="82">
        <v>10</v>
      </c>
      <c r="E320" s="82"/>
      <c r="F320" s="84" t="s">
        <v>66</v>
      </c>
      <c r="G320" s="84"/>
      <c r="H320" s="82" t="s">
        <v>384</v>
      </c>
      <c r="I320" s="82"/>
      <c r="J320" s="82"/>
      <c r="K320" s="82">
        <v>0</v>
      </c>
      <c r="L320" s="82"/>
      <c r="M320" s="26"/>
    </row>
    <row r="321" spans="1:13" ht="15.75" hidden="1">
      <c r="A321" s="24"/>
      <c r="B321" s="9" t="s">
        <v>385</v>
      </c>
      <c r="C321" s="8"/>
      <c r="D321" s="82">
        <v>10</v>
      </c>
      <c r="E321" s="82"/>
      <c r="F321" s="84" t="s">
        <v>66</v>
      </c>
      <c r="G321" s="84"/>
      <c r="H321" s="82" t="s">
        <v>386</v>
      </c>
      <c r="I321" s="82"/>
      <c r="J321" s="82"/>
      <c r="K321" s="82">
        <v>0</v>
      </c>
      <c r="L321" s="82"/>
      <c r="M321" s="26"/>
    </row>
    <row r="322" spans="1:13" ht="15.75" hidden="1">
      <c r="A322" s="24"/>
      <c r="B322" s="9" t="s">
        <v>128</v>
      </c>
      <c r="C322" s="39"/>
      <c r="D322" s="82">
        <v>10</v>
      </c>
      <c r="E322" s="82"/>
      <c r="F322" s="84" t="s">
        <v>66</v>
      </c>
      <c r="G322" s="84"/>
      <c r="H322" s="82" t="s">
        <v>386</v>
      </c>
      <c r="I322" s="82"/>
      <c r="J322" s="82"/>
      <c r="K322" s="82">
        <v>3</v>
      </c>
      <c r="L322" s="82"/>
      <c r="M322" s="26"/>
    </row>
    <row r="323" spans="1:13" ht="25.5" hidden="1">
      <c r="A323" s="24"/>
      <c r="B323" s="9" t="s">
        <v>146</v>
      </c>
      <c r="C323" s="8"/>
      <c r="D323" s="82">
        <v>10</v>
      </c>
      <c r="E323" s="82"/>
      <c r="F323" s="84" t="s">
        <v>66</v>
      </c>
      <c r="G323" s="84"/>
      <c r="H323" s="82" t="s">
        <v>147</v>
      </c>
      <c r="I323" s="82"/>
      <c r="J323" s="82"/>
      <c r="K323" s="82">
        <v>0</v>
      </c>
      <c r="L323" s="82"/>
      <c r="M323" s="26"/>
    </row>
    <row r="324" spans="1:13" ht="25.5" customHeight="1" hidden="1">
      <c r="A324" s="24"/>
      <c r="B324" s="9" t="s">
        <v>176</v>
      </c>
      <c r="C324" s="8"/>
      <c r="D324" s="82">
        <v>10</v>
      </c>
      <c r="E324" s="82"/>
      <c r="F324" s="84" t="s">
        <v>66</v>
      </c>
      <c r="G324" s="84"/>
      <c r="H324" s="82" t="s">
        <v>177</v>
      </c>
      <c r="I324" s="82"/>
      <c r="J324" s="82"/>
      <c r="K324" s="82">
        <v>0</v>
      </c>
      <c r="L324" s="82"/>
      <c r="M324" s="26"/>
    </row>
    <row r="325" spans="1:13" ht="15.75" hidden="1">
      <c r="A325" s="24"/>
      <c r="B325" s="9" t="s">
        <v>128</v>
      </c>
      <c r="C325" s="8"/>
      <c r="D325" s="82">
        <v>10</v>
      </c>
      <c r="E325" s="82"/>
      <c r="F325" s="84" t="s">
        <v>66</v>
      </c>
      <c r="G325" s="84"/>
      <c r="H325" s="82" t="s">
        <v>178</v>
      </c>
      <c r="I325" s="82"/>
      <c r="J325" s="82"/>
      <c r="K325" s="82">
        <v>3</v>
      </c>
      <c r="L325" s="82"/>
      <c r="M325" s="26"/>
    </row>
    <row r="326" spans="1:13" ht="38.25" hidden="1">
      <c r="A326" s="24"/>
      <c r="B326" s="9" t="s">
        <v>179</v>
      </c>
      <c r="C326" s="8"/>
      <c r="D326" s="82">
        <v>10</v>
      </c>
      <c r="E326" s="82"/>
      <c r="F326" s="84" t="s">
        <v>66</v>
      </c>
      <c r="G326" s="84"/>
      <c r="H326" s="82" t="s">
        <v>180</v>
      </c>
      <c r="I326" s="82"/>
      <c r="J326" s="82"/>
      <c r="K326" s="82">
        <v>0</v>
      </c>
      <c r="L326" s="82"/>
      <c r="M326" s="26"/>
    </row>
    <row r="327" spans="1:13" ht="0.75" customHeight="1" hidden="1">
      <c r="A327" s="24"/>
      <c r="B327" s="9" t="s">
        <v>128</v>
      </c>
      <c r="C327" s="8"/>
      <c r="D327" s="82">
        <v>10</v>
      </c>
      <c r="E327" s="82"/>
      <c r="F327" s="84" t="s">
        <v>66</v>
      </c>
      <c r="G327" s="84"/>
      <c r="H327" s="82" t="s">
        <v>180</v>
      </c>
      <c r="I327" s="82"/>
      <c r="J327" s="82"/>
      <c r="K327" s="82">
        <v>3</v>
      </c>
      <c r="L327" s="82"/>
      <c r="M327" s="26"/>
    </row>
    <row r="328" spans="1:13" ht="15.75" hidden="1">
      <c r="A328" s="24"/>
      <c r="B328" s="9" t="s">
        <v>148</v>
      </c>
      <c r="C328" s="8"/>
      <c r="D328" s="82">
        <v>10</v>
      </c>
      <c r="E328" s="82"/>
      <c r="F328" s="84" t="s">
        <v>66</v>
      </c>
      <c r="G328" s="84"/>
      <c r="H328" s="82" t="s">
        <v>129</v>
      </c>
      <c r="I328" s="82"/>
      <c r="J328" s="82"/>
      <c r="K328" s="82">
        <v>0</v>
      </c>
      <c r="L328" s="82"/>
      <c r="M328" s="26"/>
    </row>
    <row r="329" spans="1:13" ht="15.75" hidden="1">
      <c r="A329" s="24"/>
      <c r="B329" s="9" t="s">
        <v>128</v>
      </c>
      <c r="C329" s="8"/>
      <c r="D329" s="82">
        <v>10</v>
      </c>
      <c r="E329" s="82"/>
      <c r="F329" s="84" t="s">
        <v>66</v>
      </c>
      <c r="G329" s="84"/>
      <c r="H329" s="82" t="s">
        <v>129</v>
      </c>
      <c r="I329" s="82"/>
      <c r="J329" s="82"/>
      <c r="K329" s="82">
        <v>3</v>
      </c>
      <c r="L329" s="82"/>
      <c r="M329" s="26"/>
    </row>
    <row r="330" spans="1:13" ht="15.75" hidden="1">
      <c r="A330" s="24"/>
      <c r="B330" s="9" t="s">
        <v>387</v>
      </c>
      <c r="C330" s="8"/>
      <c r="D330" s="82">
        <v>10</v>
      </c>
      <c r="E330" s="82"/>
      <c r="F330" s="84" t="s">
        <v>66</v>
      </c>
      <c r="G330" s="84"/>
      <c r="H330" s="82" t="s">
        <v>147</v>
      </c>
      <c r="I330" s="82"/>
      <c r="J330" s="82"/>
      <c r="K330" s="82">
        <v>0</v>
      </c>
      <c r="L330" s="82"/>
      <c r="M330" s="26"/>
    </row>
    <row r="331" spans="1:13" ht="51" customHeight="1" hidden="1">
      <c r="A331" s="24"/>
      <c r="B331" s="9" t="s">
        <v>236</v>
      </c>
      <c r="C331" s="8"/>
      <c r="D331" s="82">
        <v>10</v>
      </c>
      <c r="E331" s="82"/>
      <c r="F331" s="84" t="s">
        <v>66</v>
      </c>
      <c r="G331" s="84"/>
      <c r="H331" s="82" t="s">
        <v>237</v>
      </c>
      <c r="I331" s="82"/>
      <c r="J331" s="82"/>
      <c r="K331" s="82">
        <v>0</v>
      </c>
      <c r="L331" s="82"/>
      <c r="M331" s="26"/>
    </row>
    <row r="332" spans="1:13" ht="25.5" hidden="1">
      <c r="A332" s="24"/>
      <c r="B332" s="9" t="s">
        <v>114</v>
      </c>
      <c r="C332" s="8"/>
      <c r="D332" s="82">
        <v>10</v>
      </c>
      <c r="E332" s="82"/>
      <c r="F332" s="84" t="s">
        <v>66</v>
      </c>
      <c r="G332" s="84"/>
      <c r="H332" s="82" t="s">
        <v>238</v>
      </c>
      <c r="I332" s="82"/>
      <c r="J332" s="82"/>
      <c r="K332" s="82">
        <v>0</v>
      </c>
      <c r="L332" s="82"/>
      <c r="M332" s="26"/>
    </row>
    <row r="333" spans="1:13" ht="15.75" hidden="1">
      <c r="A333" s="24"/>
      <c r="B333" s="9" t="s">
        <v>113</v>
      </c>
      <c r="C333" s="8"/>
      <c r="D333" s="82">
        <v>10</v>
      </c>
      <c r="E333" s="82"/>
      <c r="F333" s="84" t="s">
        <v>66</v>
      </c>
      <c r="G333" s="84"/>
      <c r="H333" s="82" t="s">
        <v>238</v>
      </c>
      <c r="I333" s="82"/>
      <c r="J333" s="82"/>
      <c r="K333" s="82">
        <v>1</v>
      </c>
      <c r="L333" s="82"/>
      <c r="M333" s="26"/>
    </row>
    <row r="334" spans="1:13" ht="34.5" customHeight="1" hidden="1">
      <c r="A334" s="24"/>
      <c r="B334" s="9" t="s">
        <v>346</v>
      </c>
      <c r="C334" s="8"/>
      <c r="D334" s="82">
        <v>10</v>
      </c>
      <c r="E334" s="82"/>
      <c r="F334" s="84" t="s">
        <v>66</v>
      </c>
      <c r="G334" s="84"/>
      <c r="H334" s="82" t="s">
        <v>347</v>
      </c>
      <c r="I334" s="82"/>
      <c r="J334" s="82"/>
      <c r="K334" s="82">
        <v>0</v>
      </c>
      <c r="L334" s="82"/>
      <c r="M334" s="26"/>
    </row>
    <row r="335" spans="1:13" ht="15.75">
      <c r="A335" s="24"/>
      <c r="B335" s="9" t="s">
        <v>138</v>
      </c>
      <c r="C335" s="11"/>
      <c r="D335" s="82">
        <v>10</v>
      </c>
      <c r="E335" s="82"/>
      <c r="F335" s="84" t="s">
        <v>66</v>
      </c>
      <c r="G335" s="84"/>
      <c r="H335" s="82" t="s">
        <v>139</v>
      </c>
      <c r="I335" s="82"/>
      <c r="J335" s="82"/>
      <c r="K335" s="82" t="s">
        <v>70</v>
      </c>
      <c r="L335" s="82"/>
      <c r="M335" s="26">
        <f>600+4600</f>
        <v>5200</v>
      </c>
    </row>
    <row r="336" spans="1:13" ht="15.75" customHeight="1" hidden="1">
      <c r="A336" s="24"/>
      <c r="B336" s="9" t="s">
        <v>128</v>
      </c>
      <c r="C336" s="39"/>
      <c r="D336" s="82">
        <v>10</v>
      </c>
      <c r="E336" s="82"/>
      <c r="F336" s="84" t="s">
        <v>66</v>
      </c>
      <c r="G336" s="84"/>
      <c r="H336" s="82" t="s">
        <v>139</v>
      </c>
      <c r="I336" s="82"/>
      <c r="J336" s="82"/>
      <c r="K336" s="82">
        <v>3</v>
      </c>
      <c r="L336" s="82"/>
      <c r="M336" s="26">
        <f>600+4600</f>
        <v>5200</v>
      </c>
    </row>
    <row r="337" spans="1:13" ht="15.75">
      <c r="A337" s="24"/>
      <c r="B337" s="9" t="s">
        <v>296</v>
      </c>
      <c r="C337" s="8"/>
      <c r="D337" s="82">
        <v>10</v>
      </c>
      <c r="E337" s="82"/>
      <c r="F337" s="84" t="s">
        <v>66</v>
      </c>
      <c r="G337" s="84"/>
      <c r="H337" s="82" t="s">
        <v>139</v>
      </c>
      <c r="I337" s="82"/>
      <c r="J337" s="82"/>
      <c r="K337" s="82" t="s">
        <v>16</v>
      </c>
      <c r="L337" s="82"/>
      <c r="M337" s="26">
        <f>600+4600</f>
        <v>5200</v>
      </c>
    </row>
    <row r="338" spans="1:13" ht="0.75" customHeight="1">
      <c r="A338" s="24"/>
      <c r="B338" s="9" t="s">
        <v>84</v>
      </c>
      <c r="C338" s="39"/>
      <c r="D338" s="82">
        <v>10</v>
      </c>
      <c r="E338" s="82"/>
      <c r="F338" s="84" t="s">
        <v>66</v>
      </c>
      <c r="G338" s="84"/>
      <c r="H338" s="82" t="s">
        <v>139</v>
      </c>
      <c r="I338" s="82"/>
      <c r="J338" s="82"/>
      <c r="K338" s="82">
        <v>500</v>
      </c>
      <c r="L338" s="82"/>
      <c r="M338" s="26"/>
    </row>
    <row r="339" spans="1:13" ht="15.75">
      <c r="A339" s="24" t="s">
        <v>32</v>
      </c>
      <c r="B339" s="13" t="s">
        <v>388</v>
      </c>
      <c r="C339" s="11"/>
      <c r="D339" s="84">
        <v>11</v>
      </c>
      <c r="E339" s="84"/>
      <c r="F339" s="84">
        <v>0</v>
      </c>
      <c r="G339" s="84"/>
      <c r="H339" s="84" t="s">
        <v>75</v>
      </c>
      <c r="I339" s="84"/>
      <c r="J339" s="84"/>
      <c r="K339" s="84" t="s">
        <v>70</v>
      </c>
      <c r="L339" s="84"/>
      <c r="M339" s="25">
        <f>M340+M359</f>
        <v>186568.8</v>
      </c>
    </row>
    <row r="340" spans="1:13" ht="25.5">
      <c r="A340" s="24"/>
      <c r="B340" s="13" t="s">
        <v>389</v>
      </c>
      <c r="C340" s="11"/>
      <c r="D340" s="84">
        <v>11</v>
      </c>
      <c r="E340" s="84"/>
      <c r="F340" s="84" t="s">
        <v>61</v>
      </c>
      <c r="G340" s="84"/>
      <c r="H340" s="84" t="s">
        <v>75</v>
      </c>
      <c r="I340" s="84"/>
      <c r="J340" s="84"/>
      <c r="K340" s="84" t="s">
        <v>70</v>
      </c>
      <c r="L340" s="84"/>
      <c r="M340" s="25">
        <v>185544.8</v>
      </c>
    </row>
    <row r="341" spans="1:13" ht="15.75">
      <c r="A341" s="24"/>
      <c r="B341" s="9" t="s">
        <v>390</v>
      </c>
      <c r="C341" s="8"/>
      <c r="D341" s="82">
        <v>11</v>
      </c>
      <c r="E341" s="82"/>
      <c r="F341" s="84" t="s">
        <v>61</v>
      </c>
      <c r="G341" s="84"/>
      <c r="H341" s="82" t="s">
        <v>391</v>
      </c>
      <c r="I341" s="82"/>
      <c r="J341" s="82"/>
      <c r="K341" s="82" t="s">
        <v>70</v>
      </c>
      <c r="L341" s="82"/>
      <c r="M341" s="26">
        <v>185544.8</v>
      </c>
    </row>
    <row r="342" spans="1:13" ht="13.5" customHeight="1">
      <c r="A342" s="24"/>
      <c r="B342" s="9" t="s">
        <v>390</v>
      </c>
      <c r="C342" s="8"/>
      <c r="D342" s="82">
        <v>11</v>
      </c>
      <c r="E342" s="82"/>
      <c r="F342" s="84" t="s">
        <v>61</v>
      </c>
      <c r="G342" s="84"/>
      <c r="H342" s="82" t="s">
        <v>392</v>
      </c>
      <c r="I342" s="82"/>
      <c r="J342" s="82"/>
      <c r="K342" s="82" t="s">
        <v>70</v>
      </c>
      <c r="L342" s="82"/>
      <c r="M342" s="26">
        <v>185544.8</v>
      </c>
    </row>
    <row r="343" spans="1:13" ht="25.5" hidden="1">
      <c r="A343" s="24"/>
      <c r="B343" s="9" t="s">
        <v>393</v>
      </c>
      <c r="C343" s="7"/>
      <c r="D343" s="82">
        <v>11</v>
      </c>
      <c r="E343" s="82"/>
      <c r="F343" s="84" t="s">
        <v>61</v>
      </c>
      <c r="G343" s="84"/>
      <c r="H343" s="82" t="s">
        <v>394</v>
      </c>
      <c r="I343" s="82"/>
      <c r="J343" s="82"/>
      <c r="K343" s="82">
        <v>0</v>
      </c>
      <c r="L343" s="82"/>
      <c r="M343" s="26">
        <v>185544.8</v>
      </c>
    </row>
    <row r="344" spans="1:13" ht="15.75" hidden="1">
      <c r="A344" s="24"/>
      <c r="B344" s="9" t="s">
        <v>395</v>
      </c>
      <c r="C344" s="8"/>
      <c r="D344" s="82">
        <v>11</v>
      </c>
      <c r="E344" s="82"/>
      <c r="F344" s="84" t="s">
        <v>61</v>
      </c>
      <c r="G344" s="84"/>
      <c r="H344" s="82" t="s">
        <v>394</v>
      </c>
      <c r="I344" s="82"/>
      <c r="J344" s="82"/>
      <c r="K344" s="82">
        <v>8</v>
      </c>
      <c r="L344" s="82"/>
      <c r="M344" s="26">
        <v>185544.8</v>
      </c>
    </row>
    <row r="345" spans="1:13" ht="48" customHeight="1" hidden="1">
      <c r="A345" s="24"/>
      <c r="B345" s="9" t="s">
        <v>0</v>
      </c>
      <c r="C345" s="8"/>
      <c r="D345" s="82">
        <v>11</v>
      </c>
      <c r="E345" s="82"/>
      <c r="F345" s="84" t="s">
        <v>61</v>
      </c>
      <c r="G345" s="84"/>
      <c r="H345" s="82" t="s">
        <v>1</v>
      </c>
      <c r="I345" s="82"/>
      <c r="J345" s="82"/>
      <c r="K345" s="82">
        <v>0</v>
      </c>
      <c r="L345" s="82"/>
      <c r="M345" s="26">
        <v>185544.8</v>
      </c>
    </row>
    <row r="346" spans="1:13" ht="15.75" hidden="1">
      <c r="A346" s="24"/>
      <c r="B346" s="9" t="s">
        <v>395</v>
      </c>
      <c r="C346" s="8"/>
      <c r="D346" s="82">
        <v>11</v>
      </c>
      <c r="E346" s="82"/>
      <c r="F346" s="84" t="s">
        <v>61</v>
      </c>
      <c r="G346" s="84"/>
      <c r="H346" s="82" t="s">
        <v>1</v>
      </c>
      <c r="I346" s="82"/>
      <c r="J346" s="82"/>
      <c r="K346" s="82" t="s">
        <v>70</v>
      </c>
      <c r="L346" s="82"/>
      <c r="M346" s="26">
        <v>185544.8</v>
      </c>
    </row>
    <row r="347" spans="1:13" ht="35.25" customHeight="1">
      <c r="A347" s="24"/>
      <c r="B347" s="9" t="s">
        <v>2</v>
      </c>
      <c r="C347" s="8"/>
      <c r="D347" s="82">
        <v>11</v>
      </c>
      <c r="E347" s="82"/>
      <c r="F347" s="84" t="s">
        <v>61</v>
      </c>
      <c r="G347" s="84"/>
      <c r="H347" s="82" t="s">
        <v>3</v>
      </c>
      <c r="I347" s="82"/>
      <c r="J347" s="82"/>
      <c r="K347" s="82" t="s">
        <v>70</v>
      </c>
      <c r="L347" s="82"/>
      <c r="M347" s="26">
        <v>185544.8</v>
      </c>
    </row>
    <row r="348" spans="1:13" ht="15" customHeight="1">
      <c r="A348" s="24"/>
      <c r="B348" s="9" t="s">
        <v>395</v>
      </c>
      <c r="C348" s="8"/>
      <c r="D348" s="82">
        <v>11</v>
      </c>
      <c r="E348" s="82"/>
      <c r="F348" s="84" t="s">
        <v>61</v>
      </c>
      <c r="G348" s="84"/>
      <c r="H348" s="82" t="s">
        <v>3</v>
      </c>
      <c r="I348" s="82"/>
      <c r="J348" s="82"/>
      <c r="K348" s="82" t="s">
        <v>18</v>
      </c>
      <c r="L348" s="82"/>
      <c r="M348" s="26">
        <v>185544.8</v>
      </c>
    </row>
    <row r="349" spans="1:13" ht="0.75" customHeight="1" hidden="1">
      <c r="A349" s="24"/>
      <c r="B349" s="9" t="s">
        <v>4</v>
      </c>
      <c r="C349" s="8"/>
      <c r="D349" s="82">
        <v>11</v>
      </c>
      <c r="E349" s="82"/>
      <c r="F349" s="84" t="s">
        <v>61</v>
      </c>
      <c r="G349" s="84"/>
      <c r="H349" s="82" t="s">
        <v>5</v>
      </c>
      <c r="I349" s="82"/>
      <c r="J349" s="82"/>
      <c r="K349" s="82">
        <v>0</v>
      </c>
      <c r="L349" s="82"/>
      <c r="M349" s="26"/>
    </row>
    <row r="350" spans="1:13" ht="25.5" hidden="1">
      <c r="A350" s="24"/>
      <c r="B350" s="9" t="s">
        <v>6</v>
      </c>
      <c r="C350" s="8"/>
      <c r="D350" s="82">
        <v>11</v>
      </c>
      <c r="E350" s="82"/>
      <c r="F350" s="84" t="s">
        <v>61</v>
      </c>
      <c r="G350" s="84"/>
      <c r="H350" s="82" t="s">
        <v>7</v>
      </c>
      <c r="I350" s="82"/>
      <c r="J350" s="82"/>
      <c r="K350" s="82">
        <v>0</v>
      </c>
      <c r="L350" s="82"/>
      <c r="M350" s="26"/>
    </row>
    <row r="351" spans="1:13" ht="15.75" hidden="1">
      <c r="A351" s="24"/>
      <c r="B351" s="9" t="s">
        <v>8</v>
      </c>
      <c r="C351" s="8"/>
      <c r="D351" s="82">
        <v>11</v>
      </c>
      <c r="E351" s="82"/>
      <c r="F351" s="84" t="s">
        <v>61</v>
      </c>
      <c r="G351" s="84"/>
      <c r="H351" s="82" t="s">
        <v>7</v>
      </c>
      <c r="I351" s="82"/>
      <c r="J351" s="82"/>
      <c r="K351" s="82">
        <v>7</v>
      </c>
      <c r="L351" s="82"/>
      <c r="M351" s="26"/>
    </row>
    <row r="352" spans="1:13" ht="25.5" hidden="1">
      <c r="A352" s="24"/>
      <c r="B352" s="9" t="s">
        <v>9</v>
      </c>
      <c r="C352" s="8"/>
      <c r="D352" s="82">
        <v>11</v>
      </c>
      <c r="E352" s="82"/>
      <c r="F352" s="84" t="s">
        <v>61</v>
      </c>
      <c r="G352" s="84"/>
      <c r="H352" s="82" t="s">
        <v>10</v>
      </c>
      <c r="I352" s="82"/>
      <c r="J352" s="82"/>
      <c r="K352" s="82">
        <v>0</v>
      </c>
      <c r="L352" s="82"/>
      <c r="M352" s="26"/>
    </row>
    <row r="353" spans="1:13" ht="15.75" hidden="1">
      <c r="A353" s="24"/>
      <c r="B353" s="9" t="s">
        <v>8</v>
      </c>
      <c r="C353" s="8"/>
      <c r="D353" s="82">
        <v>11</v>
      </c>
      <c r="E353" s="82"/>
      <c r="F353" s="84" t="s">
        <v>61</v>
      </c>
      <c r="G353" s="84"/>
      <c r="H353" s="82" t="s">
        <v>10</v>
      </c>
      <c r="I353" s="82"/>
      <c r="J353" s="82"/>
      <c r="K353" s="82">
        <v>7</v>
      </c>
      <c r="L353" s="82"/>
      <c r="M353" s="26"/>
    </row>
    <row r="354" spans="1:13" ht="38.25" hidden="1">
      <c r="A354" s="24"/>
      <c r="B354" s="9" t="s">
        <v>11</v>
      </c>
      <c r="C354" s="8"/>
      <c r="D354" s="82">
        <v>11</v>
      </c>
      <c r="E354" s="82"/>
      <c r="F354" s="84" t="s">
        <v>61</v>
      </c>
      <c r="G354" s="84"/>
      <c r="H354" s="82" t="s">
        <v>12</v>
      </c>
      <c r="I354" s="82"/>
      <c r="J354" s="82"/>
      <c r="K354" s="82">
        <v>0</v>
      </c>
      <c r="L354" s="82"/>
      <c r="M354" s="26"/>
    </row>
    <row r="355" spans="1:13" ht="15.75" hidden="1">
      <c r="A355" s="24"/>
      <c r="B355" s="9" t="s">
        <v>8</v>
      </c>
      <c r="C355" s="8"/>
      <c r="D355" s="82">
        <v>11</v>
      </c>
      <c r="E355" s="82"/>
      <c r="F355" s="84" t="s">
        <v>61</v>
      </c>
      <c r="G355" s="84"/>
      <c r="H355" s="82" t="s">
        <v>12</v>
      </c>
      <c r="I355" s="82"/>
      <c r="J355" s="82"/>
      <c r="K355" s="82">
        <v>7</v>
      </c>
      <c r="L355" s="82"/>
      <c r="M355" s="26"/>
    </row>
    <row r="356" spans="1:13" ht="25.5" hidden="1">
      <c r="A356" s="24"/>
      <c r="B356" s="9" t="s">
        <v>13</v>
      </c>
      <c r="C356" s="8"/>
      <c r="D356" s="82">
        <v>11</v>
      </c>
      <c r="E356" s="82"/>
      <c r="F356" s="84" t="s">
        <v>61</v>
      </c>
      <c r="G356" s="84"/>
      <c r="H356" s="82" t="s">
        <v>14</v>
      </c>
      <c r="I356" s="82"/>
      <c r="J356" s="82"/>
      <c r="K356" s="82">
        <v>0</v>
      </c>
      <c r="L356" s="82"/>
      <c r="M356" s="26"/>
    </row>
    <row r="357" spans="1:13" ht="15.75" hidden="1">
      <c r="A357" s="24"/>
      <c r="B357" s="9" t="s">
        <v>8</v>
      </c>
      <c r="C357" s="8"/>
      <c r="D357" s="82">
        <v>11</v>
      </c>
      <c r="E357" s="82"/>
      <c r="F357" s="84" t="s">
        <v>61</v>
      </c>
      <c r="G357" s="84"/>
      <c r="H357" s="82" t="s">
        <v>14</v>
      </c>
      <c r="I357" s="82"/>
      <c r="J357" s="82"/>
      <c r="K357" s="82">
        <v>7</v>
      </c>
      <c r="L357" s="82"/>
      <c r="M357" s="26"/>
    </row>
    <row r="358" spans="1:13" ht="25.5" hidden="1">
      <c r="A358" s="24"/>
      <c r="B358" s="13" t="s">
        <v>48</v>
      </c>
      <c r="C358" s="11"/>
      <c r="D358" s="84">
        <v>11</v>
      </c>
      <c r="E358" s="84"/>
      <c r="F358" s="84">
        <v>3</v>
      </c>
      <c r="G358" s="84"/>
      <c r="H358" s="84" t="s">
        <v>75</v>
      </c>
      <c r="I358" s="84"/>
      <c r="J358" s="84"/>
      <c r="K358" s="84" t="s">
        <v>70</v>
      </c>
      <c r="L358" s="84"/>
      <c r="M358" s="26"/>
    </row>
    <row r="359" spans="1:13" ht="25.5">
      <c r="A359" s="24"/>
      <c r="B359" s="9" t="s">
        <v>49</v>
      </c>
      <c r="C359" s="8"/>
      <c r="D359" s="82">
        <v>11</v>
      </c>
      <c r="E359" s="82"/>
      <c r="F359" s="82" t="s">
        <v>64</v>
      </c>
      <c r="G359" s="82"/>
      <c r="H359" s="82" t="s">
        <v>75</v>
      </c>
      <c r="I359" s="82"/>
      <c r="J359" s="82"/>
      <c r="K359" s="82" t="s">
        <v>70</v>
      </c>
      <c r="L359" s="82"/>
      <c r="M359" s="26">
        <v>1024</v>
      </c>
    </row>
    <row r="360" spans="1:13" ht="20.25" customHeight="1">
      <c r="A360" s="24"/>
      <c r="B360" s="9" t="s">
        <v>388</v>
      </c>
      <c r="C360" s="8"/>
      <c r="D360" s="82">
        <v>11</v>
      </c>
      <c r="E360" s="82"/>
      <c r="F360" s="82" t="s">
        <v>64</v>
      </c>
      <c r="G360" s="82"/>
      <c r="H360" s="82" t="s">
        <v>47</v>
      </c>
      <c r="I360" s="82"/>
      <c r="J360" s="82"/>
      <c r="K360" s="82" t="s">
        <v>70</v>
      </c>
      <c r="L360" s="82"/>
      <c r="M360" s="26">
        <v>1024</v>
      </c>
    </row>
    <row r="361" spans="1:13" ht="0.75" customHeight="1">
      <c r="A361" s="24"/>
      <c r="B361" s="9" t="s">
        <v>49</v>
      </c>
      <c r="C361" s="8"/>
      <c r="D361" s="82">
        <v>11</v>
      </c>
      <c r="E361" s="82"/>
      <c r="F361" s="82" t="s">
        <v>64</v>
      </c>
      <c r="G361" s="82"/>
      <c r="H361" s="82" t="s">
        <v>50</v>
      </c>
      <c r="I361" s="82"/>
      <c r="J361" s="82"/>
      <c r="K361" s="82">
        <v>0</v>
      </c>
      <c r="L361" s="82"/>
      <c r="M361" s="26">
        <v>1024</v>
      </c>
    </row>
    <row r="362" spans="1:13" ht="21" customHeight="1" hidden="1">
      <c r="A362" s="24"/>
      <c r="B362" s="9" t="s">
        <v>51</v>
      </c>
      <c r="C362" s="8"/>
      <c r="D362" s="82">
        <v>11</v>
      </c>
      <c r="E362" s="82"/>
      <c r="F362" s="82">
        <v>4</v>
      </c>
      <c r="G362" s="82"/>
      <c r="H362" s="82" t="s">
        <v>50</v>
      </c>
      <c r="I362" s="82"/>
      <c r="J362" s="82"/>
      <c r="K362" s="82">
        <v>17</v>
      </c>
      <c r="L362" s="82"/>
      <c r="M362" s="26">
        <v>1024</v>
      </c>
    </row>
    <row r="363" spans="1:13" ht="89.25">
      <c r="A363" s="24"/>
      <c r="B363" s="12" t="s">
        <v>59</v>
      </c>
      <c r="C363" s="8"/>
      <c r="D363" s="82">
        <v>11</v>
      </c>
      <c r="E363" s="82"/>
      <c r="F363" s="82">
        <v>4</v>
      </c>
      <c r="G363" s="82"/>
      <c r="H363" s="82" t="s">
        <v>60</v>
      </c>
      <c r="I363" s="82"/>
      <c r="J363" s="82"/>
      <c r="K363" s="82" t="s">
        <v>70</v>
      </c>
      <c r="L363" s="82"/>
      <c r="M363" s="26">
        <v>1024</v>
      </c>
    </row>
    <row r="364" spans="1:13" ht="15.75">
      <c r="A364" s="24"/>
      <c r="B364" s="9" t="s">
        <v>51</v>
      </c>
      <c r="C364" s="8"/>
      <c r="D364" s="82">
        <v>11</v>
      </c>
      <c r="E364" s="82"/>
      <c r="F364" s="82">
        <v>4</v>
      </c>
      <c r="G364" s="82"/>
      <c r="H364" s="82" t="s">
        <v>60</v>
      </c>
      <c r="I364" s="82"/>
      <c r="J364" s="82"/>
      <c r="K364" s="82" t="s">
        <v>19</v>
      </c>
      <c r="L364" s="82"/>
      <c r="M364" s="26">
        <v>1024</v>
      </c>
    </row>
    <row r="365" spans="1:13" ht="18" customHeight="1" thickBot="1">
      <c r="A365" s="30"/>
      <c r="B365" s="48" t="s">
        <v>22</v>
      </c>
      <c r="C365" s="49"/>
      <c r="D365" s="95"/>
      <c r="E365" s="95"/>
      <c r="F365" s="95"/>
      <c r="G365" s="95"/>
      <c r="H365" s="95"/>
      <c r="I365" s="95"/>
      <c r="J365" s="95"/>
      <c r="K365" s="95"/>
      <c r="L365" s="95"/>
      <c r="M365" s="31">
        <f>M12+M57+M66+M86+M104+M107+M146+M169+M195+M339</f>
        <v>2437436.2</v>
      </c>
    </row>
    <row r="366" spans="1:12" ht="15.75">
      <c r="A366" s="5"/>
      <c r="B366" s="34"/>
      <c r="C366" s="35"/>
      <c r="D366" s="35"/>
      <c r="E366" s="35"/>
      <c r="F366" s="35"/>
      <c r="G366" s="35"/>
      <c r="H366" s="35"/>
      <c r="I366" s="35"/>
      <c r="J366" s="35"/>
      <c r="K366" s="35"/>
      <c r="L366" s="35"/>
    </row>
  </sheetData>
  <mergeCells count="1428">
    <mergeCell ref="E1:S1"/>
    <mergeCell ref="E2:S2"/>
    <mergeCell ref="E3:S3"/>
    <mergeCell ref="E4:S4"/>
    <mergeCell ref="D15:E15"/>
    <mergeCell ref="D13:E13"/>
    <mergeCell ref="D16:E16"/>
    <mergeCell ref="D14:E14"/>
    <mergeCell ref="D23:E23"/>
    <mergeCell ref="D21:E21"/>
    <mergeCell ref="D19:E19"/>
    <mergeCell ref="D17:E17"/>
    <mergeCell ref="D20:E20"/>
    <mergeCell ref="D18:E18"/>
    <mergeCell ref="D28:E28"/>
    <mergeCell ref="D27:E27"/>
    <mergeCell ref="D25:E25"/>
    <mergeCell ref="D26:E26"/>
    <mergeCell ref="D38:E38"/>
    <mergeCell ref="D36:E36"/>
    <mergeCell ref="D34:E34"/>
    <mergeCell ref="D32:E32"/>
    <mergeCell ref="D35:E35"/>
    <mergeCell ref="D33:E33"/>
    <mergeCell ref="D42:E42"/>
    <mergeCell ref="D40:E40"/>
    <mergeCell ref="D43:E43"/>
    <mergeCell ref="D41:E41"/>
    <mergeCell ref="D48:E48"/>
    <mergeCell ref="D46:E46"/>
    <mergeCell ref="D47:E47"/>
    <mergeCell ref="D44:E44"/>
    <mergeCell ref="D45:E45"/>
    <mergeCell ref="D54:E54"/>
    <mergeCell ref="D52:E52"/>
    <mergeCell ref="D50:E50"/>
    <mergeCell ref="D53:E53"/>
    <mergeCell ref="D51:E51"/>
    <mergeCell ref="D60:E60"/>
    <mergeCell ref="D59:E59"/>
    <mergeCell ref="D58:E58"/>
    <mergeCell ref="D56:E56"/>
    <mergeCell ref="D57:E57"/>
    <mergeCell ref="D61:E61"/>
    <mergeCell ref="D91:E91"/>
    <mergeCell ref="F91:G91"/>
    <mergeCell ref="H91:J91"/>
    <mergeCell ref="D64:E64"/>
    <mergeCell ref="D65:E65"/>
    <mergeCell ref="D67:E67"/>
    <mergeCell ref="D66:E66"/>
    <mergeCell ref="D70:E70"/>
    <mergeCell ref="D69:E69"/>
    <mergeCell ref="K91:L91"/>
    <mergeCell ref="D92:E92"/>
    <mergeCell ref="F92:G92"/>
    <mergeCell ref="H92:J92"/>
    <mergeCell ref="K92:L92"/>
    <mergeCell ref="D68:E68"/>
    <mergeCell ref="D75:E75"/>
    <mergeCell ref="D72:E72"/>
    <mergeCell ref="D73:E73"/>
    <mergeCell ref="D71:E71"/>
    <mergeCell ref="D77:E77"/>
    <mergeCell ref="D79:E79"/>
    <mergeCell ref="D81:E81"/>
    <mergeCell ref="D82:E82"/>
    <mergeCell ref="D78:E78"/>
    <mergeCell ref="D84:E84"/>
    <mergeCell ref="D85:E85"/>
    <mergeCell ref="D83:E83"/>
    <mergeCell ref="D86:E86"/>
    <mergeCell ref="D90:E90"/>
    <mergeCell ref="D88:E88"/>
    <mergeCell ref="D89:E89"/>
    <mergeCell ref="D93:E93"/>
    <mergeCell ref="D94:E94"/>
    <mergeCell ref="D96:E96"/>
    <mergeCell ref="D101:E101"/>
    <mergeCell ref="D99:E99"/>
    <mergeCell ref="D98:E98"/>
    <mergeCell ref="D100:E100"/>
    <mergeCell ref="D97:E97"/>
    <mergeCell ref="D95:E95"/>
    <mergeCell ref="D108:E108"/>
    <mergeCell ref="D103:E103"/>
    <mergeCell ref="D102:E102"/>
    <mergeCell ref="D104:E104"/>
    <mergeCell ref="D105:E105"/>
    <mergeCell ref="D116:E116"/>
    <mergeCell ref="D114:E114"/>
    <mergeCell ref="D112:E112"/>
    <mergeCell ref="D110:E110"/>
    <mergeCell ref="D113:E113"/>
    <mergeCell ref="D111:E111"/>
    <mergeCell ref="D124:E124"/>
    <mergeCell ref="D122:E122"/>
    <mergeCell ref="D120:E120"/>
    <mergeCell ref="D118:E118"/>
    <mergeCell ref="D121:E121"/>
    <mergeCell ref="D119:E119"/>
    <mergeCell ref="D128:E128"/>
    <mergeCell ref="D126:E126"/>
    <mergeCell ref="D129:E129"/>
    <mergeCell ref="D127:E127"/>
    <mergeCell ref="D135:E135"/>
    <mergeCell ref="D132:E132"/>
    <mergeCell ref="D133:E133"/>
    <mergeCell ref="D139:E139"/>
    <mergeCell ref="D137:E137"/>
    <mergeCell ref="D138:E138"/>
    <mergeCell ref="D136:E136"/>
    <mergeCell ref="D134:E134"/>
    <mergeCell ref="D141:E141"/>
    <mergeCell ref="D142:E142"/>
    <mergeCell ref="D144:E144"/>
    <mergeCell ref="D152:E152"/>
    <mergeCell ref="D150:E150"/>
    <mergeCell ref="D148:E148"/>
    <mergeCell ref="D146:E146"/>
    <mergeCell ref="D149:E149"/>
    <mergeCell ref="D147:E147"/>
    <mergeCell ref="D145:E145"/>
    <mergeCell ref="D156:E156"/>
    <mergeCell ref="D154:E154"/>
    <mergeCell ref="D157:E157"/>
    <mergeCell ref="D155:E155"/>
    <mergeCell ref="D162:E162"/>
    <mergeCell ref="D160:E160"/>
    <mergeCell ref="D163:E163"/>
    <mergeCell ref="D167:E167"/>
    <mergeCell ref="D161:E161"/>
    <mergeCell ref="D169:E169"/>
    <mergeCell ref="D177:E177"/>
    <mergeCell ref="D173:E173"/>
    <mergeCell ref="D176:E176"/>
    <mergeCell ref="D172:E172"/>
    <mergeCell ref="D170:E170"/>
    <mergeCell ref="D174:E174"/>
    <mergeCell ref="D183:E183"/>
    <mergeCell ref="D181:E181"/>
    <mergeCell ref="D179:E179"/>
    <mergeCell ref="D191:E191"/>
    <mergeCell ref="D189:E189"/>
    <mergeCell ref="D187:E187"/>
    <mergeCell ref="D190:E190"/>
    <mergeCell ref="D188:E188"/>
    <mergeCell ref="D186:E186"/>
    <mergeCell ref="D184:E184"/>
    <mergeCell ref="D199:E199"/>
    <mergeCell ref="D197:E197"/>
    <mergeCell ref="D195:E195"/>
    <mergeCell ref="D207:E207"/>
    <mergeCell ref="D205:E205"/>
    <mergeCell ref="D203:E203"/>
    <mergeCell ref="D201:E201"/>
    <mergeCell ref="D204:E204"/>
    <mergeCell ref="D202:E202"/>
    <mergeCell ref="D200:E200"/>
    <mergeCell ref="D215:E215"/>
    <mergeCell ref="D213:E213"/>
    <mergeCell ref="D211:E211"/>
    <mergeCell ref="D209:E209"/>
    <mergeCell ref="D212:E212"/>
    <mergeCell ref="D210:E210"/>
    <mergeCell ref="D226:E226"/>
    <mergeCell ref="D224:E224"/>
    <mergeCell ref="D222:E222"/>
    <mergeCell ref="D217:E217"/>
    <mergeCell ref="D223:E223"/>
    <mergeCell ref="D221:E221"/>
    <mergeCell ref="D219:E219"/>
    <mergeCell ref="D218:E218"/>
    <mergeCell ref="D220:E220"/>
    <mergeCell ref="D234:E234"/>
    <mergeCell ref="D232:E232"/>
    <mergeCell ref="D230:E230"/>
    <mergeCell ref="D228:E228"/>
    <mergeCell ref="D231:E231"/>
    <mergeCell ref="D229:E229"/>
    <mergeCell ref="D242:E242"/>
    <mergeCell ref="D240:E240"/>
    <mergeCell ref="D238:E238"/>
    <mergeCell ref="D236:E236"/>
    <mergeCell ref="D239:E239"/>
    <mergeCell ref="D237:E237"/>
    <mergeCell ref="D250:E250"/>
    <mergeCell ref="D248:E248"/>
    <mergeCell ref="D246:E246"/>
    <mergeCell ref="D244:E244"/>
    <mergeCell ref="D247:E247"/>
    <mergeCell ref="D245:E245"/>
    <mergeCell ref="D258:E258"/>
    <mergeCell ref="D256:E256"/>
    <mergeCell ref="D254:E254"/>
    <mergeCell ref="D252:E252"/>
    <mergeCell ref="D255:E255"/>
    <mergeCell ref="D253:E253"/>
    <mergeCell ref="D266:E266"/>
    <mergeCell ref="D264:E264"/>
    <mergeCell ref="D262:E262"/>
    <mergeCell ref="D260:E260"/>
    <mergeCell ref="D263:E263"/>
    <mergeCell ref="D261:E261"/>
    <mergeCell ref="D274:E274"/>
    <mergeCell ref="D272:E272"/>
    <mergeCell ref="D270:E270"/>
    <mergeCell ref="D268:E268"/>
    <mergeCell ref="D271:E271"/>
    <mergeCell ref="D269:E269"/>
    <mergeCell ref="D282:E282"/>
    <mergeCell ref="D280:E280"/>
    <mergeCell ref="D278:E278"/>
    <mergeCell ref="D276:E276"/>
    <mergeCell ref="D279:E279"/>
    <mergeCell ref="D277:E277"/>
    <mergeCell ref="D290:E290"/>
    <mergeCell ref="D288:E288"/>
    <mergeCell ref="D286:E286"/>
    <mergeCell ref="D284:E284"/>
    <mergeCell ref="D287:E287"/>
    <mergeCell ref="D285:E285"/>
    <mergeCell ref="D298:E298"/>
    <mergeCell ref="D296:E296"/>
    <mergeCell ref="D294:E294"/>
    <mergeCell ref="D292:E292"/>
    <mergeCell ref="D295:E295"/>
    <mergeCell ref="D293:E293"/>
    <mergeCell ref="D306:E306"/>
    <mergeCell ref="D304:E304"/>
    <mergeCell ref="D302:E302"/>
    <mergeCell ref="D300:E300"/>
    <mergeCell ref="D303:E303"/>
    <mergeCell ref="D301:E301"/>
    <mergeCell ref="D311:E311"/>
    <mergeCell ref="D310:E310"/>
    <mergeCell ref="D308:E308"/>
    <mergeCell ref="D309:E309"/>
    <mergeCell ref="D321:E321"/>
    <mergeCell ref="D319:E319"/>
    <mergeCell ref="D317:E317"/>
    <mergeCell ref="D315:E315"/>
    <mergeCell ref="D318:E318"/>
    <mergeCell ref="D316:E316"/>
    <mergeCell ref="D329:E329"/>
    <mergeCell ref="D327:E327"/>
    <mergeCell ref="D325:E325"/>
    <mergeCell ref="D323:E323"/>
    <mergeCell ref="D326:E326"/>
    <mergeCell ref="D324:E324"/>
    <mergeCell ref="D333:E333"/>
    <mergeCell ref="D331:E331"/>
    <mergeCell ref="D334:E334"/>
    <mergeCell ref="D332:E332"/>
    <mergeCell ref="D344:E344"/>
    <mergeCell ref="D342:E342"/>
    <mergeCell ref="D340:E340"/>
    <mergeCell ref="D338:E338"/>
    <mergeCell ref="D341:E341"/>
    <mergeCell ref="D339:E339"/>
    <mergeCell ref="D352:E352"/>
    <mergeCell ref="D350:E350"/>
    <mergeCell ref="D348:E348"/>
    <mergeCell ref="D346:E346"/>
    <mergeCell ref="D351:E351"/>
    <mergeCell ref="D349:E349"/>
    <mergeCell ref="D347:E347"/>
    <mergeCell ref="D356:E356"/>
    <mergeCell ref="D354:E354"/>
    <mergeCell ref="K364:L364"/>
    <mergeCell ref="D363:E363"/>
    <mergeCell ref="D361:E361"/>
    <mergeCell ref="D359:E359"/>
    <mergeCell ref="D364:E364"/>
    <mergeCell ref="F364:G364"/>
    <mergeCell ref="H364:J364"/>
    <mergeCell ref="D362:E362"/>
    <mergeCell ref="F363:G363"/>
    <mergeCell ref="H363:J363"/>
    <mergeCell ref="K363:L363"/>
    <mergeCell ref="F362:G362"/>
    <mergeCell ref="H362:J362"/>
    <mergeCell ref="D360:E360"/>
    <mergeCell ref="F360:G360"/>
    <mergeCell ref="H360:J360"/>
    <mergeCell ref="K362:L362"/>
    <mergeCell ref="K360:L360"/>
    <mergeCell ref="F361:G361"/>
    <mergeCell ref="H361:J361"/>
    <mergeCell ref="F359:G359"/>
    <mergeCell ref="H359:J359"/>
    <mergeCell ref="K359:L359"/>
    <mergeCell ref="K361:L361"/>
    <mergeCell ref="D358:E358"/>
    <mergeCell ref="F358:G358"/>
    <mergeCell ref="H358:J358"/>
    <mergeCell ref="K357:L357"/>
    <mergeCell ref="D357:E357"/>
    <mergeCell ref="F357:G357"/>
    <mergeCell ref="H357:J357"/>
    <mergeCell ref="K358:L358"/>
    <mergeCell ref="K355:L355"/>
    <mergeCell ref="F356:G356"/>
    <mergeCell ref="H356:J356"/>
    <mergeCell ref="K356:L356"/>
    <mergeCell ref="D355:E355"/>
    <mergeCell ref="F355:G355"/>
    <mergeCell ref="H355:J355"/>
    <mergeCell ref="K353:L353"/>
    <mergeCell ref="F354:G354"/>
    <mergeCell ref="H354:J354"/>
    <mergeCell ref="K354:L354"/>
    <mergeCell ref="D353:E353"/>
    <mergeCell ref="F353:G353"/>
    <mergeCell ref="H353:J353"/>
    <mergeCell ref="K351:L351"/>
    <mergeCell ref="F352:G352"/>
    <mergeCell ref="H352:J352"/>
    <mergeCell ref="K352:L352"/>
    <mergeCell ref="F351:G351"/>
    <mergeCell ref="H351:J351"/>
    <mergeCell ref="K349:L349"/>
    <mergeCell ref="F350:G350"/>
    <mergeCell ref="H350:J350"/>
    <mergeCell ref="K350:L350"/>
    <mergeCell ref="F349:G349"/>
    <mergeCell ref="H349:J349"/>
    <mergeCell ref="K347:L347"/>
    <mergeCell ref="F348:G348"/>
    <mergeCell ref="H348:J348"/>
    <mergeCell ref="K348:L348"/>
    <mergeCell ref="F347:G347"/>
    <mergeCell ref="H347:J347"/>
    <mergeCell ref="K345:L345"/>
    <mergeCell ref="F346:G346"/>
    <mergeCell ref="H346:J346"/>
    <mergeCell ref="K346:L346"/>
    <mergeCell ref="D345:E345"/>
    <mergeCell ref="F345:G345"/>
    <mergeCell ref="H345:J345"/>
    <mergeCell ref="K343:L343"/>
    <mergeCell ref="F344:G344"/>
    <mergeCell ref="H344:J344"/>
    <mergeCell ref="K344:L344"/>
    <mergeCell ref="D343:E343"/>
    <mergeCell ref="F343:G343"/>
    <mergeCell ref="H343:J343"/>
    <mergeCell ref="K341:L341"/>
    <mergeCell ref="F342:G342"/>
    <mergeCell ref="H342:J342"/>
    <mergeCell ref="K342:L342"/>
    <mergeCell ref="F341:G341"/>
    <mergeCell ref="H341:J341"/>
    <mergeCell ref="F340:G340"/>
    <mergeCell ref="H340:J340"/>
    <mergeCell ref="K340:L340"/>
    <mergeCell ref="F339:G339"/>
    <mergeCell ref="H339:J339"/>
    <mergeCell ref="F338:G338"/>
    <mergeCell ref="H338:J338"/>
    <mergeCell ref="K338:L338"/>
    <mergeCell ref="K339:L339"/>
    <mergeCell ref="D335:E335"/>
    <mergeCell ref="F335:G335"/>
    <mergeCell ref="H335:J335"/>
    <mergeCell ref="K337:L337"/>
    <mergeCell ref="D336:E336"/>
    <mergeCell ref="K334:L334"/>
    <mergeCell ref="F334:G334"/>
    <mergeCell ref="H334:J334"/>
    <mergeCell ref="D337:E337"/>
    <mergeCell ref="F337:G337"/>
    <mergeCell ref="H337:J337"/>
    <mergeCell ref="K335:L335"/>
    <mergeCell ref="F336:G336"/>
    <mergeCell ref="H336:J336"/>
    <mergeCell ref="K336:L336"/>
    <mergeCell ref="K332:L332"/>
    <mergeCell ref="F333:G333"/>
    <mergeCell ref="H333:J333"/>
    <mergeCell ref="K333:L333"/>
    <mergeCell ref="F332:G332"/>
    <mergeCell ref="H332:J332"/>
    <mergeCell ref="K330:L330"/>
    <mergeCell ref="F331:G331"/>
    <mergeCell ref="H331:J331"/>
    <mergeCell ref="K331:L331"/>
    <mergeCell ref="D330:E330"/>
    <mergeCell ref="F330:G330"/>
    <mergeCell ref="H330:J330"/>
    <mergeCell ref="K328:L328"/>
    <mergeCell ref="F329:G329"/>
    <mergeCell ref="H329:J329"/>
    <mergeCell ref="K329:L329"/>
    <mergeCell ref="D328:E328"/>
    <mergeCell ref="F328:G328"/>
    <mergeCell ref="H328:J328"/>
    <mergeCell ref="K326:L326"/>
    <mergeCell ref="F327:G327"/>
    <mergeCell ref="H327:J327"/>
    <mergeCell ref="K327:L327"/>
    <mergeCell ref="F326:G326"/>
    <mergeCell ref="H326:J326"/>
    <mergeCell ref="K324:L324"/>
    <mergeCell ref="F325:G325"/>
    <mergeCell ref="H325:J325"/>
    <mergeCell ref="K325:L325"/>
    <mergeCell ref="F324:G324"/>
    <mergeCell ref="H324:J324"/>
    <mergeCell ref="K322:L322"/>
    <mergeCell ref="F323:G323"/>
    <mergeCell ref="H323:J323"/>
    <mergeCell ref="K323:L323"/>
    <mergeCell ref="D322:E322"/>
    <mergeCell ref="F322:G322"/>
    <mergeCell ref="H322:J322"/>
    <mergeCell ref="K320:L320"/>
    <mergeCell ref="F321:G321"/>
    <mergeCell ref="H321:J321"/>
    <mergeCell ref="K321:L321"/>
    <mergeCell ref="D320:E320"/>
    <mergeCell ref="F320:G320"/>
    <mergeCell ref="H320:J320"/>
    <mergeCell ref="K318:L318"/>
    <mergeCell ref="F319:G319"/>
    <mergeCell ref="H319:J319"/>
    <mergeCell ref="K319:L319"/>
    <mergeCell ref="F318:G318"/>
    <mergeCell ref="H318:J318"/>
    <mergeCell ref="F317:G317"/>
    <mergeCell ref="H317:J317"/>
    <mergeCell ref="K317:L317"/>
    <mergeCell ref="F316:G316"/>
    <mergeCell ref="H316:J316"/>
    <mergeCell ref="F315:G315"/>
    <mergeCell ref="H315:J315"/>
    <mergeCell ref="K315:L315"/>
    <mergeCell ref="K316:L316"/>
    <mergeCell ref="D312:E312"/>
    <mergeCell ref="F312:G312"/>
    <mergeCell ref="H312:J312"/>
    <mergeCell ref="K314:L314"/>
    <mergeCell ref="D313:E313"/>
    <mergeCell ref="K312:L312"/>
    <mergeCell ref="F313:G313"/>
    <mergeCell ref="H313:J313"/>
    <mergeCell ref="K313:L313"/>
    <mergeCell ref="F311:G311"/>
    <mergeCell ref="H311:J311"/>
    <mergeCell ref="K311:L311"/>
    <mergeCell ref="D365:E365"/>
    <mergeCell ref="F365:G365"/>
    <mergeCell ref="H365:J365"/>
    <mergeCell ref="K365:L365"/>
    <mergeCell ref="D314:E314"/>
    <mergeCell ref="F314:G314"/>
    <mergeCell ref="H314:J314"/>
    <mergeCell ref="K309:L309"/>
    <mergeCell ref="F310:G310"/>
    <mergeCell ref="H310:J310"/>
    <mergeCell ref="K310:L310"/>
    <mergeCell ref="F309:G309"/>
    <mergeCell ref="H309:J309"/>
    <mergeCell ref="K307:L307"/>
    <mergeCell ref="F308:G308"/>
    <mergeCell ref="H308:J308"/>
    <mergeCell ref="K308:L308"/>
    <mergeCell ref="D307:E307"/>
    <mergeCell ref="F307:G307"/>
    <mergeCell ref="H307:J307"/>
    <mergeCell ref="K305:L305"/>
    <mergeCell ref="F306:G306"/>
    <mergeCell ref="H306:J306"/>
    <mergeCell ref="K306:L306"/>
    <mergeCell ref="D305:E305"/>
    <mergeCell ref="F305:G305"/>
    <mergeCell ref="H305:J305"/>
    <mergeCell ref="K303:L303"/>
    <mergeCell ref="F304:G304"/>
    <mergeCell ref="H304:J304"/>
    <mergeCell ref="K304:L304"/>
    <mergeCell ref="F303:G303"/>
    <mergeCell ref="H303:J303"/>
    <mergeCell ref="K301:L301"/>
    <mergeCell ref="F302:G302"/>
    <mergeCell ref="H302:J302"/>
    <mergeCell ref="K302:L302"/>
    <mergeCell ref="F301:G301"/>
    <mergeCell ref="H301:J301"/>
    <mergeCell ref="K299:L299"/>
    <mergeCell ref="F300:G300"/>
    <mergeCell ref="H300:J300"/>
    <mergeCell ref="K300:L300"/>
    <mergeCell ref="D299:E299"/>
    <mergeCell ref="F299:G299"/>
    <mergeCell ref="H299:J299"/>
    <mergeCell ref="K297:L297"/>
    <mergeCell ref="F298:G298"/>
    <mergeCell ref="H298:J298"/>
    <mergeCell ref="K298:L298"/>
    <mergeCell ref="D297:E297"/>
    <mergeCell ref="F297:G297"/>
    <mergeCell ref="H297:J297"/>
    <mergeCell ref="K295:L295"/>
    <mergeCell ref="F296:G296"/>
    <mergeCell ref="H296:J296"/>
    <mergeCell ref="K296:L296"/>
    <mergeCell ref="F295:G295"/>
    <mergeCell ref="H295:J295"/>
    <mergeCell ref="K293:L293"/>
    <mergeCell ref="F294:G294"/>
    <mergeCell ref="H294:J294"/>
    <mergeCell ref="K294:L294"/>
    <mergeCell ref="F293:G293"/>
    <mergeCell ref="H293:J293"/>
    <mergeCell ref="K291:L291"/>
    <mergeCell ref="F292:G292"/>
    <mergeCell ref="H292:J292"/>
    <mergeCell ref="K292:L292"/>
    <mergeCell ref="D291:E291"/>
    <mergeCell ref="F291:G291"/>
    <mergeCell ref="H291:J291"/>
    <mergeCell ref="K289:L289"/>
    <mergeCell ref="F290:G290"/>
    <mergeCell ref="H290:J290"/>
    <mergeCell ref="K290:L290"/>
    <mergeCell ref="D289:E289"/>
    <mergeCell ref="F289:G289"/>
    <mergeCell ref="H289:J289"/>
    <mergeCell ref="K287:L287"/>
    <mergeCell ref="F288:G288"/>
    <mergeCell ref="H288:J288"/>
    <mergeCell ref="K288:L288"/>
    <mergeCell ref="F287:G287"/>
    <mergeCell ref="H287:J287"/>
    <mergeCell ref="K285:L285"/>
    <mergeCell ref="F286:G286"/>
    <mergeCell ref="H286:J286"/>
    <mergeCell ref="K286:L286"/>
    <mergeCell ref="F285:G285"/>
    <mergeCell ref="H285:J285"/>
    <mergeCell ref="K283:L283"/>
    <mergeCell ref="F284:G284"/>
    <mergeCell ref="H284:J284"/>
    <mergeCell ref="K284:L284"/>
    <mergeCell ref="D283:E283"/>
    <mergeCell ref="F283:G283"/>
    <mergeCell ref="H283:J283"/>
    <mergeCell ref="K281:L281"/>
    <mergeCell ref="F282:G282"/>
    <mergeCell ref="H282:J282"/>
    <mergeCell ref="K282:L282"/>
    <mergeCell ref="D281:E281"/>
    <mergeCell ref="F281:G281"/>
    <mergeCell ref="H281:J281"/>
    <mergeCell ref="K279:L279"/>
    <mergeCell ref="F280:G280"/>
    <mergeCell ref="H280:J280"/>
    <mergeCell ref="K280:L280"/>
    <mergeCell ref="F279:G279"/>
    <mergeCell ref="H279:J279"/>
    <mergeCell ref="K277:L277"/>
    <mergeCell ref="F278:G278"/>
    <mergeCell ref="H278:J278"/>
    <mergeCell ref="K278:L278"/>
    <mergeCell ref="F277:G277"/>
    <mergeCell ref="H277:J277"/>
    <mergeCell ref="K275:L275"/>
    <mergeCell ref="F276:G276"/>
    <mergeCell ref="H276:J276"/>
    <mergeCell ref="K276:L276"/>
    <mergeCell ref="D275:E275"/>
    <mergeCell ref="F275:G275"/>
    <mergeCell ref="H275:J275"/>
    <mergeCell ref="K273:L273"/>
    <mergeCell ref="F274:G274"/>
    <mergeCell ref="H274:J274"/>
    <mergeCell ref="K274:L274"/>
    <mergeCell ref="D273:E273"/>
    <mergeCell ref="F273:G273"/>
    <mergeCell ref="H273:J273"/>
    <mergeCell ref="K271:L271"/>
    <mergeCell ref="F272:G272"/>
    <mergeCell ref="H272:J272"/>
    <mergeCell ref="K272:L272"/>
    <mergeCell ref="F271:G271"/>
    <mergeCell ref="H271:J271"/>
    <mergeCell ref="K269:L269"/>
    <mergeCell ref="F270:G270"/>
    <mergeCell ref="H270:J270"/>
    <mergeCell ref="K270:L270"/>
    <mergeCell ref="F269:G269"/>
    <mergeCell ref="H269:J269"/>
    <mergeCell ref="K267:L267"/>
    <mergeCell ref="F268:G268"/>
    <mergeCell ref="H268:J268"/>
    <mergeCell ref="K268:L268"/>
    <mergeCell ref="D267:E267"/>
    <mergeCell ref="F267:G267"/>
    <mergeCell ref="H267:J267"/>
    <mergeCell ref="K265:L265"/>
    <mergeCell ref="F266:G266"/>
    <mergeCell ref="H266:J266"/>
    <mergeCell ref="K266:L266"/>
    <mergeCell ref="D265:E265"/>
    <mergeCell ref="F265:G265"/>
    <mergeCell ref="H265:J265"/>
    <mergeCell ref="K263:L263"/>
    <mergeCell ref="F264:G264"/>
    <mergeCell ref="H264:J264"/>
    <mergeCell ref="K264:L264"/>
    <mergeCell ref="F263:G263"/>
    <mergeCell ref="H263:J263"/>
    <mergeCell ref="K261:L261"/>
    <mergeCell ref="F262:G262"/>
    <mergeCell ref="H262:J262"/>
    <mergeCell ref="K262:L262"/>
    <mergeCell ref="F261:G261"/>
    <mergeCell ref="H261:J261"/>
    <mergeCell ref="K259:L259"/>
    <mergeCell ref="F260:G260"/>
    <mergeCell ref="H260:J260"/>
    <mergeCell ref="K260:L260"/>
    <mergeCell ref="D259:E259"/>
    <mergeCell ref="F259:G259"/>
    <mergeCell ref="H259:J259"/>
    <mergeCell ref="K257:L257"/>
    <mergeCell ref="F258:G258"/>
    <mergeCell ref="H258:J258"/>
    <mergeCell ref="K258:L258"/>
    <mergeCell ref="D257:E257"/>
    <mergeCell ref="F257:G257"/>
    <mergeCell ref="H257:J257"/>
    <mergeCell ref="K255:L255"/>
    <mergeCell ref="F256:G256"/>
    <mergeCell ref="H256:J256"/>
    <mergeCell ref="K256:L256"/>
    <mergeCell ref="F255:G255"/>
    <mergeCell ref="H255:J255"/>
    <mergeCell ref="K253:L253"/>
    <mergeCell ref="F254:G254"/>
    <mergeCell ref="H254:J254"/>
    <mergeCell ref="K254:L254"/>
    <mergeCell ref="F253:G253"/>
    <mergeCell ref="H253:J253"/>
    <mergeCell ref="K251:L251"/>
    <mergeCell ref="F252:G252"/>
    <mergeCell ref="H252:J252"/>
    <mergeCell ref="K252:L252"/>
    <mergeCell ref="D251:E251"/>
    <mergeCell ref="F251:G251"/>
    <mergeCell ref="H251:J251"/>
    <mergeCell ref="K249:L249"/>
    <mergeCell ref="F250:G250"/>
    <mergeCell ref="H250:J250"/>
    <mergeCell ref="K250:L250"/>
    <mergeCell ref="D249:E249"/>
    <mergeCell ref="F249:G249"/>
    <mergeCell ref="H249:J249"/>
    <mergeCell ref="K247:L247"/>
    <mergeCell ref="F248:G248"/>
    <mergeCell ref="H248:J248"/>
    <mergeCell ref="K248:L248"/>
    <mergeCell ref="F247:G247"/>
    <mergeCell ref="H247:J247"/>
    <mergeCell ref="K245:L245"/>
    <mergeCell ref="F246:G246"/>
    <mergeCell ref="H246:J246"/>
    <mergeCell ref="K246:L246"/>
    <mergeCell ref="F245:G245"/>
    <mergeCell ref="H245:J245"/>
    <mergeCell ref="K243:L243"/>
    <mergeCell ref="F244:G244"/>
    <mergeCell ref="H244:J244"/>
    <mergeCell ref="K244:L244"/>
    <mergeCell ref="D243:E243"/>
    <mergeCell ref="F243:G243"/>
    <mergeCell ref="H243:J243"/>
    <mergeCell ref="K241:L241"/>
    <mergeCell ref="F242:G242"/>
    <mergeCell ref="H242:J242"/>
    <mergeCell ref="K242:L242"/>
    <mergeCell ref="D241:E241"/>
    <mergeCell ref="F241:G241"/>
    <mergeCell ref="H241:J241"/>
    <mergeCell ref="K239:L239"/>
    <mergeCell ref="F240:G240"/>
    <mergeCell ref="H240:J240"/>
    <mergeCell ref="K240:L240"/>
    <mergeCell ref="F239:G239"/>
    <mergeCell ref="H239:J239"/>
    <mergeCell ref="K237:L237"/>
    <mergeCell ref="F238:G238"/>
    <mergeCell ref="H238:J238"/>
    <mergeCell ref="K238:L238"/>
    <mergeCell ref="F237:G237"/>
    <mergeCell ref="H237:J237"/>
    <mergeCell ref="K235:L235"/>
    <mergeCell ref="F236:G236"/>
    <mergeCell ref="H236:J236"/>
    <mergeCell ref="K236:L236"/>
    <mergeCell ref="D235:E235"/>
    <mergeCell ref="F235:G235"/>
    <mergeCell ref="H235:J235"/>
    <mergeCell ref="K233:L233"/>
    <mergeCell ref="F234:G234"/>
    <mergeCell ref="H234:J234"/>
    <mergeCell ref="K234:L234"/>
    <mergeCell ref="D233:E233"/>
    <mergeCell ref="F233:G233"/>
    <mergeCell ref="H233:J233"/>
    <mergeCell ref="K231:L231"/>
    <mergeCell ref="F232:G232"/>
    <mergeCell ref="H232:J232"/>
    <mergeCell ref="K232:L232"/>
    <mergeCell ref="F231:G231"/>
    <mergeCell ref="H231:J231"/>
    <mergeCell ref="K229:L229"/>
    <mergeCell ref="F230:G230"/>
    <mergeCell ref="H230:J230"/>
    <mergeCell ref="K230:L230"/>
    <mergeCell ref="F229:G229"/>
    <mergeCell ref="H229:J229"/>
    <mergeCell ref="K227:L227"/>
    <mergeCell ref="F228:G228"/>
    <mergeCell ref="H228:J228"/>
    <mergeCell ref="K228:L228"/>
    <mergeCell ref="D227:E227"/>
    <mergeCell ref="F227:G227"/>
    <mergeCell ref="H227:J227"/>
    <mergeCell ref="K225:L225"/>
    <mergeCell ref="F226:G226"/>
    <mergeCell ref="H226:J226"/>
    <mergeCell ref="K226:L226"/>
    <mergeCell ref="D225:E225"/>
    <mergeCell ref="F225:G225"/>
    <mergeCell ref="H225:J225"/>
    <mergeCell ref="K223:L223"/>
    <mergeCell ref="F224:G224"/>
    <mergeCell ref="H224:J224"/>
    <mergeCell ref="K224:L224"/>
    <mergeCell ref="F223:G223"/>
    <mergeCell ref="H223:J223"/>
    <mergeCell ref="K221:L221"/>
    <mergeCell ref="F222:G222"/>
    <mergeCell ref="H222:J222"/>
    <mergeCell ref="K222:L222"/>
    <mergeCell ref="F221:G221"/>
    <mergeCell ref="H221:J221"/>
    <mergeCell ref="K216:L216"/>
    <mergeCell ref="F217:G217"/>
    <mergeCell ref="H217:J217"/>
    <mergeCell ref="K217:L217"/>
    <mergeCell ref="D216:E216"/>
    <mergeCell ref="F216:G216"/>
    <mergeCell ref="H216:J216"/>
    <mergeCell ref="K214:L214"/>
    <mergeCell ref="F215:G215"/>
    <mergeCell ref="H215:J215"/>
    <mergeCell ref="K215:L215"/>
    <mergeCell ref="D214:E214"/>
    <mergeCell ref="F214:G214"/>
    <mergeCell ref="H214:J214"/>
    <mergeCell ref="K212:L212"/>
    <mergeCell ref="F213:G213"/>
    <mergeCell ref="H213:J213"/>
    <mergeCell ref="K213:L213"/>
    <mergeCell ref="F212:G212"/>
    <mergeCell ref="H212:J212"/>
    <mergeCell ref="K210:L210"/>
    <mergeCell ref="F211:G211"/>
    <mergeCell ref="H211:J211"/>
    <mergeCell ref="K211:L211"/>
    <mergeCell ref="F210:G210"/>
    <mergeCell ref="H210:J210"/>
    <mergeCell ref="K208:L208"/>
    <mergeCell ref="F209:G209"/>
    <mergeCell ref="H209:J209"/>
    <mergeCell ref="K209:L209"/>
    <mergeCell ref="D208:E208"/>
    <mergeCell ref="F208:G208"/>
    <mergeCell ref="H208:J208"/>
    <mergeCell ref="K206:L206"/>
    <mergeCell ref="F207:G207"/>
    <mergeCell ref="H207:J207"/>
    <mergeCell ref="K207:L207"/>
    <mergeCell ref="D206:E206"/>
    <mergeCell ref="F206:G206"/>
    <mergeCell ref="H206:J206"/>
    <mergeCell ref="K204:L204"/>
    <mergeCell ref="F205:G205"/>
    <mergeCell ref="H205:J205"/>
    <mergeCell ref="K205:L205"/>
    <mergeCell ref="F204:G204"/>
    <mergeCell ref="H204:J204"/>
    <mergeCell ref="K202:L202"/>
    <mergeCell ref="F203:G203"/>
    <mergeCell ref="H203:J203"/>
    <mergeCell ref="K203:L203"/>
    <mergeCell ref="F202:G202"/>
    <mergeCell ref="H202:J202"/>
    <mergeCell ref="K200:L200"/>
    <mergeCell ref="F201:G201"/>
    <mergeCell ref="H201:J201"/>
    <mergeCell ref="K201:L201"/>
    <mergeCell ref="F200:G200"/>
    <mergeCell ref="H200:J200"/>
    <mergeCell ref="K198:L198"/>
    <mergeCell ref="F199:G199"/>
    <mergeCell ref="H199:J199"/>
    <mergeCell ref="K199:L199"/>
    <mergeCell ref="D198:E198"/>
    <mergeCell ref="F198:G198"/>
    <mergeCell ref="H198:J198"/>
    <mergeCell ref="K196:L196"/>
    <mergeCell ref="F197:G197"/>
    <mergeCell ref="H197:J197"/>
    <mergeCell ref="K197:L197"/>
    <mergeCell ref="D196:E196"/>
    <mergeCell ref="F196:G196"/>
    <mergeCell ref="H196:J196"/>
    <mergeCell ref="H195:J195"/>
    <mergeCell ref="K195:L195"/>
    <mergeCell ref="D106:E106"/>
    <mergeCell ref="D194:E194"/>
    <mergeCell ref="D192:E192"/>
    <mergeCell ref="D193:E193"/>
    <mergeCell ref="D182:E182"/>
    <mergeCell ref="D180:E180"/>
    <mergeCell ref="D171:E171"/>
    <mergeCell ref="D185:E185"/>
    <mergeCell ref="F218:G218"/>
    <mergeCell ref="H218:J218"/>
    <mergeCell ref="K218:L218"/>
    <mergeCell ref="K193:L193"/>
    <mergeCell ref="F194:G194"/>
    <mergeCell ref="H194:J194"/>
    <mergeCell ref="K194:L194"/>
    <mergeCell ref="F193:G193"/>
    <mergeCell ref="H193:J193"/>
    <mergeCell ref="F195:G195"/>
    <mergeCell ref="F192:G192"/>
    <mergeCell ref="H192:J192"/>
    <mergeCell ref="K192:L192"/>
    <mergeCell ref="D175:E175"/>
    <mergeCell ref="F175:G175"/>
    <mergeCell ref="H175:J175"/>
    <mergeCell ref="K175:L175"/>
    <mergeCell ref="F191:G191"/>
    <mergeCell ref="H191:J191"/>
    <mergeCell ref="K191:L191"/>
    <mergeCell ref="F174:G174"/>
    <mergeCell ref="H174:J174"/>
    <mergeCell ref="K174:L174"/>
    <mergeCell ref="K190:L190"/>
    <mergeCell ref="F190:G190"/>
    <mergeCell ref="H190:J190"/>
    <mergeCell ref="K188:L188"/>
    <mergeCell ref="F189:G189"/>
    <mergeCell ref="H189:J189"/>
    <mergeCell ref="K189:L189"/>
    <mergeCell ref="F188:G188"/>
    <mergeCell ref="H188:J188"/>
    <mergeCell ref="K186:L186"/>
    <mergeCell ref="F187:G187"/>
    <mergeCell ref="H187:J187"/>
    <mergeCell ref="K187:L187"/>
    <mergeCell ref="F186:G186"/>
    <mergeCell ref="H186:J186"/>
    <mergeCell ref="K184:L184"/>
    <mergeCell ref="F185:G185"/>
    <mergeCell ref="H185:J185"/>
    <mergeCell ref="K185:L185"/>
    <mergeCell ref="F184:G184"/>
    <mergeCell ref="H184:J184"/>
    <mergeCell ref="K182:L182"/>
    <mergeCell ref="F183:G183"/>
    <mergeCell ref="H183:J183"/>
    <mergeCell ref="K183:L183"/>
    <mergeCell ref="F182:G182"/>
    <mergeCell ref="H182:J182"/>
    <mergeCell ref="F181:G181"/>
    <mergeCell ref="H181:J181"/>
    <mergeCell ref="K181:L181"/>
    <mergeCell ref="F180:G180"/>
    <mergeCell ref="H180:J180"/>
    <mergeCell ref="F179:G179"/>
    <mergeCell ref="H179:J179"/>
    <mergeCell ref="K179:L179"/>
    <mergeCell ref="K180:L180"/>
    <mergeCell ref="D178:E178"/>
    <mergeCell ref="F178:G178"/>
    <mergeCell ref="H178:J178"/>
    <mergeCell ref="K176:L176"/>
    <mergeCell ref="F177:G177"/>
    <mergeCell ref="H177:J177"/>
    <mergeCell ref="K177:L177"/>
    <mergeCell ref="F176:G176"/>
    <mergeCell ref="H176:J176"/>
    <mergeCell ref="K178:L178"/>
    <mergeCell ref="K172:L172"/>
    <mergeCell ref="F173:G173"/>
    <mergeCell ref="H173:J173"/>
    <mergeCell ref="K173:L173"/>
    <mergeCell ref="F172:G172"/>
    <mergeCell ref="H172:J172"/>
    <mergeCell ref="K170:L170"/>
    <mergeCell ref="F171:G171"/>
    <mergeCell ref="H171:J171"/>
    <mergeCell ref="K171:L171"/>
    <mergeCell ref="F170:G170"/>
    <mergeCell ref="H170:J170"/>
    <mergeCell ref="F169:G169"/>
    <mergeCell ref="H169:J169"/>
    <mergeCell ref="K169:L169"/>
    <mergeCell ref="K168:L168"/>
    <mergeCell ref="D168:E168"/>
    <mergeCell ref="F168:G168"/>
    <mergeCell ref="H168:J168"/>
    <mergeCell ref="K166:L166"/>
    <mergeCell ref="F167:G167"/>
    <mergeCell ref="H167:J167"/>
    <mergeCell ref="K167:L167"/>
    <mergeCell ref="D166:E166"/>
    <mergeCell ref="F166:G166"/>
    <mergeCell ref="H166:J166"/>
    <mergeCell ref="K165:L165"/>
    <mergeCell ref="D165:E165"/>
    <mergeCell ref="F165:G165"/>
    <mergeCell ref="H165:J165"/>
    <mergeCell ref="K164:L164"/>
    <mergeCell ref="D164:E164"/>
    <mergeCell ref="F164:G164"/>
    <mergeCell ref="H164:J164"/>
    <mergeCell ref="F163:G163"/>
    <mergeCell ref="H163:J163"/>
    <mergeCell ref="K163:L163"/>
    <mergeCell ref="K161:L161"/>
    <mergeCell ref="F162:G162"/>
    <mergeCell ref="H162:J162"/>
    <mergeCell ref="K162:L162"/>
    <mergeCell ref="F161:G161"/>
    <mergeCell ref="H161:J161"/>
    <mergeCell ref="F160:G160"/>
    <mergeCell ref="H160:J160"/>
    <mergeCell ref="K160:L160"/>
    <mergeCell ref="K159:L159"/>
    <mergeCell ref="D159:E159"/>
    <mergeCell ref="F159:G159"/>
    <mergeCell ref="H159:J159"/>
    <mergeCell ref="F158:G158"/>
    <mergeCell ref="H158:J158"/>
    <mergeCell ref="D158:E158"/>
    <mergeCell ref="K158:L158"/>
    <mergeCell ref="K157:L157"/>
    <mergeCell ref="F157:G157"/>
    <mergeCell ref="H157:J157"/>
    <mergeCell ref="K155:L155"/>
    <mergeCell ref="F156:G156"/>
    <mergeCell ref="H156:J156"/>
    <mergeCell ref="K156:L156"/>
    <mergeCell ref="F155:G155"/>
    <mergeCell ref="H155:J155"/>
    <mergeCell ref="K153:L153"/>
    <mergeCell ref="F154:G154"/>
    <mergeCell ref="H154:J154"/>
    <mergeCell ref="K154:L154"/>
    <mergeCell ref="D153:E153"/>
    <mergeCell ref="F153:G153"/>
    <mergeCell ref="H153:J153"/>
    <mergeCell ref="K151:L151"/>
    <mergeCell ref="F152:G152"/>
    <mergeCell ref="H152:J152"/>
    <mergeCell ref="K152:L152"/>
    <mergeCell ref="D151:E151"/>
    <mergeCell ref="F151:G151"/>
    <mergeCell ref="H151:J151"/>
    <mergeCell ref="K149:L149"/>
    <mergeCell ref="F150:G150"/>
    <mergeCell ref="H150:J150"/>
    <mergeCell ref="K150:L150"/>
    <mergeCell ref="F149:G149"/>
    <mergeCell ref="H149:J149"/>
    <mergeCell ref="K147:L147"/>
    <mergeCell ref="F148:G148"/>
    <mergeCell ref="H148:J148"/>
    <mergeCell ref="K148:L148"/>
    <mergeCell ref="F147:G147"/>
    <mergeCell ref="H147:J147"/>
    <mergeCell ref="F146:G146"/>
    <mergeCell ref="H146:J146"/>
    <mergeCell ref="K146:L146"/>
    <mergeCell ref="F145:G145"/>
    <mergeCell ref="H145:J145"/>
    <mergeCell ref="F144:G144"/>
    <mergeCell ref="H144:J144"/>
    <mergeCell ref="K144:L144"/>
    <mergeCell ref="K145:L145"/>
    <mergeCell ref="D143:E143"/>
    <mergeCell ref="F143:G143"/>
    <mergeCell ref="H143:J143"/>
    <mergeCell ref="K142:L142"/>
    <mergeCell ref="F142:G142"/>
    <mergeCell ref="H142:J142"/>
    <mergeCell ref="K143:L143"/>
    <mergeCell ref="K140:L140"/>
    <mergeCell ref="F141:G141"/>
    <mergeCell ref="H141:J141"/>
    <mergeCell ref="K141:L141"/>
    <mergeCell ref="D140:E140"/>
    <mergeCell ref="F140:G140"/>
    <mergeCell ref="H140:J140"/>
    <mergeCell ref="F139:G139"/>
    <mergeCell ref="H139:J139"/>
    <mergeCell ref="K139:L139"/>
    <mergeCell ref="K138:L138"/>
    <mergeCell ref="F138:G138"/>
    <mergeCell ref="H138:J138"/>
    <mergeCell ref="K136:L136"/>
    <mergeCell ref="F137:G137"/>
    <mergeCell ref="H137:J137"/>
    <mergeCell ref="K137:L137"/>
    <mergeCell ref="F136:G136"/>
    <mergeCell ref="H136:J136"/>
    <mergeCell ref="K134:L134"/>
    <mergeCell ref="F135:G135"/>
    <mergeCell ref="H135:J135"/>
    <mergeCell ref="K135:L135"/>
    <mergeCell ref="F134:G134"/>
    <mergeCell ref="H134:J134"/>
    <mergeCell ref="K133:L133"/>
    <mergeCell ref="F133:G133"/>
    <mergeCell ref="H133:J133"/>
    <mergeCell ref="K131:L131"/>
    <mergeCell ref="F132:G132"/>
    <mergeCell ref="H132:J132"/>
    <mergeCell ref="K132:L132"/>
    <mergeCell ref="D131:E131"/>
    <mergeCell ref="F131:G131"/>
    <mergeCell ref="H131:J131"/>
    <mergeCell ref="K129:L129"/>
    <mergeCell ref="F130:G130"/>
    <mergeCell ref="H130:J130"/>
    <mergeCell ref="K130:L130"/>
    <mergeCell ref="F129:G129"/>
    <mergeCell ref="H129:J129"/>
    <mergeCell ref="D130:E130"/>
    <mergeCell ref="K127:L127"/>
    <mergeCell ref="F128:G128"/>
    <mergeCell ref="H128:J128"/>
    <mergeCell ref="K128:L128"/>
    <mergeCell ref="F127:G127"/>
    <mergeCell ref="H127:J127"/>
    <mergeCell ref="K125:L125"/>
    <mergeCell ref="F126:G126"/>
    <mergeCell ref="H126:J126"/>
    <mergeCell ref="K126:L126"/>
    <mergeCell ref="D125:E125"/>
    <mergeCell ref="F125:G125"/>
    <mergeCell ref="H125:J125"/>
    <mergeCell ref="K123:L123"/>
    <mergeCell ref="F124:G124"/>
    <mergeCell ref="H124:J124"/>
    <mergeCell ref="K124:L124"/>
    <mergeCell ref="D123:E123"/>
    <mergeCell ref="F123:G123"/>
    <mergeCell ref="H123:J123"/>
    <mergeCell ref="K121:L121"/>
    <mergeCell ref="F122:G122"/>
    <mergeCell ref="H122:J122"/>
    <mergeCell ref="K122:L122"/>
    <mergeCell ref="F121:G121"/>
    <mergeCell ref="H121:J121"/>
    <mergeCell ref="K119:L119"/>
    <mergeCell ref="F120:G120"/>
    <mergeCell ref="H120:J120"/>
    <mergeCell ref="K120:L120"/>
    <mergeCell ref="F119:G119"/>
    <mergeCell ref="H119:J119"/>
    <mergeCell ref="K117:L117"/>
    <mergeCell ref="F118:G118"/>
    <mergeCell ref="H118:J118"/>
    <mergeCell ref="K118:L118"/>
    <mergeCell ref="D117:E117"/>
    <mergeCell ref="F117:G117"/>
    <mergeCell ref="H117:J117"/>
    <mergeCell ref="K115:L115"/>
    <mergeCell ref="F116:G116"/>
    <mergeCell ref="H116:J116"/>
    <mergeCell ref="K116:L116"/>
    <mergeCell ref="D115:E115"/>
    <mergeCell ref="F115:G115"/>
    <mergeCell ref="H115:J115"/>
    <mergeCell ref="K113:L113"/>
    <mergeCell ref="F114:G114"/>
    <mergeCell ref="H114:J114"/>
    <mergeCell ref="K114:L114"/>
    <mergeCell ref="F113:G113"/>
    <mergeCell ref="H113:J113"/>
    <mergeCell ref="K111:L111"/>
    <mergeCell ref="F112:G112"/>
    <mergeCell ref="H112:J112"/>
    <mergeCell ref="K112:L112"/>
    <mergeCell ref="F111:G111"/>
    <mergeCell ref="H111:J111"/>
    <mergeCell ref="K109:L109"/>
    <mergeCell ref="F110:G110"/>
    <mergeCell ref="H110:J110"/>
    <mergeCell ref="K110:L110"/>
    <mergeCell ref="D109:E109"/>
    <mergeCell ref="F109:G109"/>
    <mergeCell ref="H109:J109"/>
    <mergeCell ref="K107:L107"/>
    <mergeCell ref="F108:G108"/>
    <mergeCell ref="H108:J108"/>
    <mergeCell ref="K108:L108"/>
    <mergeCell ref="D107:E107"/>
    <mergeCell ref="F107:G107"/>
    <mergeCell ref="H107:J107"/>
    <mergeCell ref="F104:G104"/>
    <mergeCell ref="H104:J104"/>
    <mergeCell ref="K104:L104"/>
    <mergeCell ref="K102:L102"/>
    <mergeCell ref="F103:G103"/>
    <mergeCell ref="H103:J103"/>
    <mergeCell ref="K103:L103"/>
    <mergeCell ref="F102:G102"/>
    <mergeCell ref="H102:J102"/>
    <mergeCell ref="F101:G101"/>
    <mergeCell ref="H101:J101"/>
    <mergeCell ref="K101:L101"/>
    <mergeCell ref="K100:L100"/>
    <mergeCell ref="F100:G100"/>
    <mergeCell ref="H100:J100"/>
    <mergeCell ref="F99:G99"/>
    <mergeCell ref="H99:J99"/>
    <mergeCell ref="K99:L99"/>
    <mergeCell ref="K97:L97"/>
    <mergeCell ref="F98:G98"/>
    <mergeCell ref="H98:J98"/>
    <mergeCell ref="K98:L98"/>
    <mergeCell ref="F97:G97"/>
    <mergeCell ref="H97:J97"/>
    <mergeCell ref="K96:L96"/>
    <mergeCell ref="F96:G96"/>
    <mergeCell ref="H96:J96"/>
    <mergeCell ref="K95:L95"/>
    <mergeCell ref="F95:G95"/>
    <mergeCell ref="H95:J95"/>
    <mergeCell ref="K94:L94"/>
    <mergeCell ref="F94:G94"/>
    <mergeCell ref="H94:J94"/>
    <mergeCell ref="F93:G93"/>
    <mergeCell ref="H93:J93"/>
    <mergeCell ref="K93:L93"/>
    <mergeCell ref="K89:L89"/>
    <mergeCell ref="F90:G90"/>
    <mergeCell ref="H90:J90"/>
    <mergeCell ref="K90:L90"/>
    <mergeCell ref="F89:G89"/>
    <mergeCell ref="H89:J89"/>
    <mergeCell ref="F88:G88"/>
    <mergeCell ref="H88:J88"/>
    <mergeCell ref="K88:L88"/>
    <mergeCell ref="K87:L87"/>
    <mergeCell ref="D87:E87"/>
    <mergeCell ref="F87:G87"/>
    <mergeCell ref="H87:J87"/>
    <mergeCell ref="F86:G86"/>
    <mergeCell ref="H86:J86"/>
    <mergeCell ref="K86:L86"/>
    <mergeCell ref="K85:L85"/>
    <mergeCell ref="F85:G85"/>
    <mergeCell ref="H85:J85"/>
    <mergeCell ref="K83:L83"/>
    <mergeCell ref="F84:G84"/>
    <mergeCell ref="H84:J84"/>
    <mergeCell ref="K84:L84"/>
    <mergeCell ref="F83:G83"/>
    <mergeCell ref="H83:J83"/>
    <mergeCell ref="K82:L82"/>
    <mergeCell ref="F82:G82"/>
    <mergeCell ref="H82:J82"/>
    <mergeCell ref="F81:G81"/>
    <mergeCell ref="H81:J81"/>
    <mergeCell ref="K81:L81"/>
    <mergeCell ref="K80:L80"/>
    <mergeCell ref="D80:E80"/>
    <mergeCell ref="F80:G80"/>
    <mergeCell ref="H80:J80"/>
    <mergeCell ref="K78:L78"/>
    <mergeCell ref="F79:G79"/>
    <mergeCell ref="H79:J79"/>
    <mergeCell ref="K79:L79"/>
    <mergeCell ref="F78:G78"/>
    <mergeCell ref="H78:J78"/>
    <mergeCell ref="F77:G77"/>
    <mergeCell ref="H77:J77"/>
    <mergeCell ref="K77:L77"/>
    <mergeCell ref="K76:L76"/>
    <mergeCell ref="D76:E76"/>
    <mergeCell ref="F76:G76"/>
    <mergeCell ref="H76:J76"/>
    <mergeCell ref="K74:L74"/>
    <mergeCell ref="F75:G75"/>
    <mergeCell ref="H75:J75"/>
    <mergeCell ref="K75:L75"/>
    <mergeCell ref="D74:E74"/>
    <mergeCell ref="F74:G74"/>
    <mergeCell ref="H74:J74"/>
    <mergeCell ref="K73:L73"/>
    <mergeCell ref="F73:G73"/>
    <mergeCell ref="H73:J73"/>
    <mergeCell ref="K71:L71"/>
    <mergeCell ref="F72:G72"/>
    <mergeCell ref="H72:J72"/>
    <mergeCell ref="K72:L72"/>
    <mergeCell ref="F71:G71"/>
    <mergeCell ref="H71:J71"/>
    <mergeCell ref="K69:L69"/>
    <mergeCell ref="F70:G70"/>
    <mergeCell ref="H70:J70"/>
    <mergeCell ref="K70:L70"/>
    <mergeCell ref="F69:G69"/>
    <mergeCell ref="H69:J69"/>
    <mergeCell ref="K68:L68"/>
    <mergeCell ref="F68:G68"/>
    <mergeCell ref="H68:J68"/>
    <mergeCell ref="K66:L66"/>
    <mergeCell ref="F67:G67"/>
    <mergeCell ref="H67:J67"/>
    <mergeCell ref="K67:L67"/>
    <mergeCell ref="F66:G66"/>
    <mergeCell ref="H66:J66"/>
    <mergeCell ref="K65:L65"/>
    <mergeCell ref="F65:G65"/>
    <mergeCell ref="H65:J65"/>
    <mergeCell ref="K63:L63"/>
    <mergeCell ref="F64:G64"/>
    <mergeCell ref="H64:J64"/>
    <mergeCell ref="K64:L64"/>
    <mergeCell ref="D63:E63"/>
    <mergeCell ref="F63:G63"/>
    <mergeCell ref="H63:J63"/>
    <mergeCell ref="K62:L62"/>
    <mergeCell ref="D62:E62"/>
    <mergeCell ref="F62:G62"/>
    <mergeCell ref="H62:J62"/>
    <mergeCell ref="F61:G61"/>
    <mergeCell ref="H61:J61"/>
    <mergeCell ref="K61:L61"/>
    <mergeCell ref="F60:G60"/>
    <mergeCell ref="H60:J60"/>
    <mergeCell ref="F59:G59"/>
    <mergeCell ref="H59:J59"/>
    <mergeCell ref="K59:L59"/>
    <mergeCell ref="K60:L60"/>
    <mergeCell ref="F58:G58"/>
    <mergeCell ref="H58:J58"/>
    <mergeCell ref="K58:L58"/>
    <mergeCell ref="F57:G57"/>
    <mergeCell ref="H57:J57"/>
    <mergeCell ref="F56:G56"/>
    <mergeCell ref="H56:J56"/>
    <mergeCell ref="K56:L56"/>
    <mergeCell ref="K57:L57"/>
    <mergeCell ref="D55:E55"/>
    <mergeCell ref="F55:G55"/>
    <mergeCell ref="H55:J55"/>
    <mergeCell ref="K53:L53"/>
    <mergeCell ref="F54:G54"/>
    <mergeCell ref="H54:J54"/>
    <mergeCell ref="K54:L54"/>
    <mergeCell ref="F53:G53"/>
    <mergeCell ref="H53:J53"/>
    <mergeCell ref="K55:L55"/>
    <mergeCell ref="F52:G52"/>
    <mergeCell ref="H52:J52"/>
    <mergeCell ref="K52:L52"/>
    <mergeCell ref="F51:G51"/>
    <mergeCell ref="H51:J51"/>
    <mergeCell ref="F50:G50"/>
    <mergeCell ref="H50:J50"/>
    <mergeCell ref="K50:L50"/>
    <mergeCell ref="K51:L51"/>
    <mergeCell ref="D49:E49"/>
    <mergeCell ref="F49:G49"/>
    <mergeCell ref="H49:J49"/>
    <mergeCell ref="K49:L49"/>
    <mergeCell ref="F48:G48"/>
    <mergeCell ref="H48:J48"/>
    <mergeCell ref="K48:L48"/>
    <mergeCell ref="F47:G47"/>
    <mergeCell ref="H47:J47"/>
    <mergeCell ref="F46:G46"/>
    <mergeCell ref="H46:J46"/>
    <mergeCell ref="K46:L46"/>
    <mergeCell ref="K47:L47"/>
    <mergeCell ref="F45:G45"/>
    <mergeCell ref="H45:J45"/>
    <mergeCell ref="K45:L45"/>
    <mergeCell ref="K43:L43"/>
    <mergeCell ref="F44:G44"/>
    <mergeCell ref="H44:J44"/>
    <mergeCell ref="K44:L44"/>
    <mergeCell ref="F43:G43"/>
    <mergeCell ref="H43:J43"/>
    <mergeCell ref="K41:L41"/>
    <mergeCell ref="F42:G42"/>
    <mergeCell ref="H42:J42"/>
    <mergeCell ref="K42:L42"/>
    <mergeCell ref="F41:G41"/>
    <mergeCell ref="H41:J41"/>
    <mergeCell ref="K39:L39"/>
    <mergeCell ref="F40:G40"/>
    <mergeCell ref="H40:J40"/>
    <mergeCell ref="K40:L40"/>
    <mergeCell ref="D39:E39"/>
    <mergeCell ref="F39:G39"/>
    <mergeCell ref="H39:J39"/>
    <mergeCell ref="K37:L37"/>
    <mergeCell ref="F38:G38"/>
    <mergeCell ref="H38:J38"/>
    <mergeCell ref="K38:L38"/>
    <mergeCell ref="D37:E37"/>
    <mergeCell ref="F37:G37"/>
    <mergeCell ref="H37:J37"/>
    <mergeCell ref="K35:L35"/>
    <mergeCell ref="F36:G36"/>
    <mergeCell ref="H36:J36"/>
    <mergeCell ref="K36:L36"/>
    <mergeCell ref="F35:G35"/>
    <mergeCell ref="H35:J35"/>
    <mergeCell ref="F34:G34"/>
    <mergeCell ref="H34:J34"/>
    <mergeCell ref="K34:L34"/>
    <mergeCell ref="F33:G33"/>
    <mergeCell ref="H33:J33"/>
    <mergeCell ref="F32:G32"/>
    <mergeCell ref="H32:J32"/>
    <mergeCell ref="K32:L32"/>
    <mergeCell ref="K33:L33"/>
    <mergeCell ref="D29:E29"/>
    <mergeCell ref="F29:G29"/>
    <mergeCell ref="H29:J29"/>
    <mergeCell ref="K31:L31"/>
    <mergeCell ref="D30:E30"/>
    <mergeCell ref="F28:G28"/>
    <mergeCell ref="H28:J28"/>
    <mergeCell ref="K28:L28"/>
    <mergeCell ref="D31:E31"/>
    <mergeCell ref="F31:G31"/>
    <mergeCell ref="H31:J31"/>
    <mergeCell ref="K29:L29"/>
    <mergeCell ref="F30:G30"/>
    <mergeCell ref="H30:J30"/>
    <mergeCell ref="K30:L30"/>
    <mergeCell ref="H25:J25"/>
    <mergeCell ref="K25:L25"/>
    <mergeCell ref="K26:L26"/>
    <mergeCell ref="F27:G27"/>
    <mergeCell ref="H27:J27"/>
    <mergeCell ref="K27:L27"/>
    <mergeCell ref="F26:G26"/>
    <mergeCell ref="H26:J26"/>
    <mergeCell ref="H24:J24"/>
    <mergeCell ref="K22:L22"/>
    <mergeCell ref="F23:G23"/>
    <mergeCell ref="H23:J23"/>
    <mergeCell ref="K23:L23"/>
    <mergeCell ref="F22:G22"/>
    <mergeCell ref="H22:J22"/>
    <mergeCell ref="K24:L24"/>
    <mergeCell ref="K20:L20"/>
    <mergeCell ref="F21:G21"/>
    <mergeCell ref="H21:J21"/>
    <mergeCell ref="K21:L21"/>
    <mergeCell ref="F20:G20"/>
    <mergeCell ref="H20:J20"/>
    <mergeCell ref="K18:L18"/>
    <mergeCell ref="F19:G19"/>
    <mergeCell ref="H19:J19"/>
    <mergeCell ref="K19:L19"/>
    <mergeCell ref="F18:G18"/>
    <mergeCell ref="H18:J18"/>
    <mergeCell ref="H14:J14"/>
    <mergeCell ref="K16:L16"/>
    <mergeCell ref="F17:G17"/>
    <mergeCell ref="H17:J17"/>
    <mergeCell ref="K17:L17"/>
    <mergeCell ref="F16:G16"/>
    <mergeCell ref="H16:J16"/>
    <mergeCell ref="K106:L106"/>
    <mergeCell ref="H106:J106"/>
    <mergeCell ref="A3:B3"/>
    <mergeCell ref="C3:D3"/>
    <mergeCell ref="H11:J11"/>
    <mergeCell ref="F13:G13"/>
    <mergeCell ref="H13:J13"/>
    <mergeCell ref="A6:M8"/>
    <mergeCell ref="A5:M5"/>
    <mergeCell ref="K11:L11"/>
    <mergeCell ref="F106:G106"/>
    <mergeCell ref="D11:E11"/>
    <mergeCell ref="F11:G11"/>
    <mergeCell ref="D12:E12"/>
    <mergeCell ref="F105:G105"/>
    <mergeCell ref="F14:G14"/>
    <mergeCell ref="D24:E24"/>
    <mergeCell ref="F24:G24"/>
    <mergeCell ref="D22:E22"/>
    <mergeCell ref="F25:G25"/>
    <mergeCell ref="F220:G220"/>
    <mergeCell ref="H220:J220"/>
    <mergeCell ref="K220:L220"/>
    <mergeCell ref="F219:G219"/>
    <mergeCell ref="H219:J219"/>
    <mergeCell ref="K219:L219"/>
    <mergeCell ref="H105:J105"/>
    <mergeCell ref="K105:L105"/>
    <mergeCell ref="K12:L12"/>
    <mergeCell ref="F12:G12"/>
    <mergeCell ref="H12:J12"/>
    <mergeCell ref="K13:L13"/>
    <mergeCell ref="K14:L14"/>
    <mergeCell ref="F15:G15"/>
    <mergeCell ref="H15:J15"/>
    <mergeCell ref="K15:L15"/>
  </mergeCells>
  <printOptions/>
  <pageMargins left="0.1968503937007874" right="0" top="0.1968503937007874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3"/>
  <sheetViews>
    <sheetView tabSelected="1" workbookViewId="0" topLeftCell="A1">
      <selection activeCell="N3" sqref="N3"/>
    </sheetView>
  </sheetViews>
  <sheetFormatPr defaultColWidth="9.00390625" defaultRowHeight="12.75"/>
  <cols>
    <col min="1" max="1" width="4.00390625" style="15" customWidth="1"/>
    <col min="2" max="2" width="39.00390625" style="66" customWidth="1"/>
    <col min="3" max="4" width="4.25390625" style="67" customWidth="1"/>
    <col min="5" max="5" width="3.125" style="67" customWidth="1"/>
    <col min="6" max="6" width="5.00390625" style="67" customWidth="1"/>
    <col min="7" max="7" width="2.625" style="67" customWidth="1"/>
    <col min="8" max="8" width="4.75390625" style="67" customWidth="1"/>
    <col min="9" max="9" width="3.125" style="67" customWidth="1"/>
    <col min="10" max="10" width="2.875" style="67" customWidth="1"/>
    <col min="11" max="11" width="3.375" style="67" customWidth="1"/>
    <col min="12" max="12" width="4.875" style="67" customWidth="1"/>
    <col min="13" max="13" width="12.625" style="21" customWidth="1"/>
    <col min="14" max="14" width="12.25390625" style="52" customWidth="1"/>
    <col min="15" max="15" width="12.75390625" style="52" customWidth="1"/>
    <col min="16" max="16" width="9.875" style="15" customWidth="1"/>
    <col min="17" max="16384" width="9.125" style="15" customWidth="1"/>
  </cols>
  <sheetData>
    <row r="1" spans="1:19" ht="15.75">
      <c r="A1" s="1"/>
      <c r="B1" s="32"/>
      <c r="C1" s="33"/>
      <c r="D1" s="33"/>
      <c r="E1" s="96" t="s">
        <v>432</v>
      </c>
      <c r="F1" s="96"/>
      <c r="G1" s="96"/>
      <c r="H1" s="96"/>
      <c r="I1" s="96"/>
      <c r="J1" s="96"/>
      <c r="K1" s="96"/>
      <c r="L1" s="96"/>
      <c r="M1" s="96"/>
      <c r="N1" s="69"/>
      <c r="O1" s="69"/>
      <c r="P1" s="69"/>
      <c r="Q1" s="69"/>
      <c r="R1" s="69"/>
      <c r="S1" s="69"/>
    </row>
    <row r="2" spans="1:19" ht="15.75">
      <c r="A2" s="1"/>
      <c r="B2" s="34"/>
      <c r="C2" s="35"/>
      <c r="D2" s="35"/>
      <c r="E2" s="97" t="s">
        <v>445</v>
      </c>
      <c r="F2" s="97"/>
      <c r="G2" s="97"/>
      <c r="H2" s="97"/>
      <c r="I2" s="97"/>
      <c r="J2" s="97"/>
      <c r="K2" s="97"/>
      <c r="L2" s="97"/>
      <c r="M2" s="97"/>
      <c r="N2" s="70"/>
      <c r="O2" s="70"/>
      <c r="P2" s="70"/>
      <c r="Q2" s="70"/>
      <c r="R2" s="70"/>
      <c r="S2" s="70"/>
    </row>
    <row r="3" spans="1:19" ht="15">
      <c r="A3" s="85"/>
      <c r="B3" s="85"/>
      <c r="C3" s="86"/>
      <c r="D3" s="86"/>
      <c r="E3" s="97" t="s">
        <v>406</v>
      </c>
      <c r="F3" s="97"/>
      <c r="G3" s="97"/>
      <c r="H3" s="97"/>
      <c r="I3" s="97"/>
      <c r="J3" s="97"/>
      <c r="K3" s="97"/>
      <c r="L3" s="97"/>
      <c r="M3" s="97"/>
      <c r="N3" s="70"/>
      <c r="O3" s="70"/>
      <c r="P3" s="70"/>
      <c r="Q3" s="70"/>
      <c r="R3" s="70"/>
      <c r="S3" s="70"/>
    </row>
    <row r="4" spans="1:19" ht="15">
      <c r="A4" s="2"/>
      <c r="B4" s="4"/>
      <c r="C4" s="3"/>
      <c r="D4" s="3"/>
      <c r="E4" s="97" t="s">
        <v>444</v>
      </c>
      <c r="F4" s="97"/>
      <c r="G4" s="97"/>
      <c r="H4" s="97"/>
      <c r="I4" s="97"/>
      <c r="J4" s="97"/>
      <c r="K4" s="97"/>
      <c r="L4" s="97"/>
      <c r="M4" s="97"/>
      <c r="N4" s="70"/>
      <c r="O4" s="70"/>
      <c r="P4" s="70"/>
      <c r="Q4" s="70"/>
      <c r="R4" s="70"/>
      <c r="S4" s="70"/>
    </row>
    <row r="5" spans="1:19" ht="15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68"/>
      <c r="O5" s="68"/>
      <c r="P5" s="68"/>
      <c r="Q5" s="68"/>
      <c r="R5" s="68"/>
      <c r="S5" s="68"/>
    </row>
    <row r="6" spans="1:19" ht="15">
      <c r="A6" s="87" t="s">
        <v>436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68"/>
      <c r="O6" s="68"/>
      <c r="P6" s="68"/>
      <c r="Q6" s="68"/>
      <c r="R6" s="68"/>
      <c r="S6" s="68"/>
    </row>
    <row r="7" spans="1:19" ht="15.75" customHeight="1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6"/>
      <c r="O7" s="6"/>
      <c r="P7" s="6"/>
      <c r="Q7" s="6"/>
      <c r="R7" s="6"/>
      <c r="S7" s="6"/>
    </row>
    <row r="8" spans="1:19" ht="13.5" customHeight="1">
      <c r="A8" s="88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6"/>
      <c r="O8" s="6"/>
      <c r="P8" s="6"/>
      <c r="Q8" s="6"/>
      <c r="R8" s="6"/>
      <c r="S8" s="6"/>
    </row>
    <row r="9" spans="1:12" ht="16.5" thickBot="1">
      <c r="A9" s="56"/>
      <c r="B9" s="58"/>
      <c r="C9" s="57"/>
      <c r="D9" s="57"/>
      <c r="E9" s="57"/>
      <c r="F9" s="57"/>
      <c r="G9" s="57"/>
      <c r="H9" s="57"/>
      <c r="I9" s="57"/>
      <c r="J9" s="57"/>
      <c r="K9" s="57"/>
      <c r="L9" s="14"/>
    </row>
    <row r="10" spans="1:15" ht="48" thickBot="1">
      <c r="A10" s="59" t="s">
        <v>36</v>
      </c>
      <c r="B10" s="60" t="s">
        <v>37</v>
      </c>
      <c r="C10" s="61"/>
      <c r="D10" s="109" t="s">
        <v>72</v>
      </c>
      <c r="E10" s="109"/>
      <c r="F10" s="109" t="s">
        <v>73</v>
      </c>
      <c r="G10" s="109"/>
      <c r="H10" s="109" t="s">
        <v>33</v>
      </c>
      <c r="I10" s="109"/>
      <c r="J10" s="109"/>
      <c r="K10" s="109" t="s">
        <v>34</v>
      </c>
      <c r="L10" s="109"/>
      <c r="M10" s="62" t="s">
        <v>437</v>
      </c>
      <c r="N10" s="62" t="s">
        <v>438</v>
      </c>
      <c r="O10" s="62" t="s">
        <v>439</v>
      </c>
    </row>
    <row r="11" spans="1:15" ht="26.25" thickBot="1">
      <c r="A11" s="73"/>
      <c r="B11" s="60" t="s">
        <v>423</v>
      </c>
      <c r="C11" s="61"/>
      <c r="D11" s="109" t="s">
        <v>67</v>
      </c>
      <c r="E11" s="109"/>
      <c r="F11" s="109" t="s">
        <v>67</v>
      </c>
      <c r="G11" s="109"/>
      <c r="H11" s="109" t="s">
        <v>75</v>
      </c>
      <c r="I11" s="109"/>
      <c r="J11" s="109"/>
      <c r="K11" s="109" t="s">
        <v>70</v>
      </c>
      <c r="L11" s="109"/>
      <c r="M11" s="62">
        <f>M12+M29+M34+M43+M53+M74+M79+M90+M72+M87</f>
        <v>69012.69999999998</v>
      </c>
      <c r="N11" s="62">
        <f>N12+N29+N34+N43+N53+N74+N79+N90+N72+N87</f>
        <v>65826.6</v>
      </c>
      <c r="O11" s="62">
        <f>N11/M11*100</f>
        <v>95.38331350606487</v>
      </c>
    </row>
    <row r="12" spans="1:15" ht="16.5" thickBot="1">
      <c r="A12" s="73"/>
      <c r="B12" s="75" t="s">
        <v>74</v>
      </c>
      <c r="C12" s="61"/>
      <c r="D12" s="109" t="s">
        <v>61</v>
      </c>
      <c r="E12" s="109"/>
      <c r="F12" s="109" t="s">
        <v>67</v>
      </c>
      <c r="G12" s="109"/>
      <c r="H12" s="109" t="s">
        <v>75</v>
      </c>
      <c r="I12" s="109"/>
      <c r="J12" s="109"/>
      <c r="K12" s="109" t="s">
        <v>70</v>
      </c>
      <c r="L12" s="109"/>
      <c r="M12" s="62">
        <f>M13+M17+M23+M27</f>
        <v>17291.7</v>
      </c>
      <c r="N12" s="62">
        <f>N13+N17+N23+N27</f>
        <v>16517.7</v>
      </c>
      <c r="O12" s="62">
        <f aca="true" t="shared" si="0" ref="O12:O78">N12/M12*100</f>
        <v>95.52386405038256</v>
      </c>
    </row>
    <row r="13" spans="1:15" ht="51.75" thickBot="1">
      <c r="A13" s="72"/>
      <c r="B13" s="54" t="s">
        <v>86</v>
      </c>
      <c r="C13" s="63"/>
      <c r="D13" s="91" t="s">
        <v>61</v>
      </c>
      <c r="E13" s="91"/>
      <c r="F13" s="91" t="s">
        <v>63</v>
      </c>
      <c r="G13" s="91"/>
      <c r="H13" s="91" t="s">
        <v>78</v>
      </c>
      <c r="I13" s="91"/>
      <c r="J13" s="91"/>
      <c r="K13" s="91" t="s">
        <v>79</v>
      </c>
      <c r="L13" s="91"/>
      <c r="M13" s="55">
        <f aca="true" t="shared" si="1" ref="M13:N15">M14</f>
        <v>800</v>
      </c>
      <c r="N13" s="55">
        <f t="shared" si="1"/>
        <v>795.1</v>
      </c>
      <c r="O13" s="62">
        <f t="shared" si="0"/>
        <v>99.3875</v>
      </c>
    </row>
    <row r="14" spans="1:15" ht="64.5" thickBot="1">
      <c r="A14" s="27"/>
      <c r="B14" s="40" t="s">
        <v>80</v>
      </c>
      <c r="C14" s="53"/>
      <c r="D14" s="91" t="s">
        <v>61</v>
      </c>
      <c r="E14" s="91"/>
      <c r="F14" s="91" t="s">
        <v>63</v>
      </c>
      <c r="G14" s="91"/>
      <c r="H14" s="90" t="s">
        <v>81</v>
      </c>
      <c r="I14" s="90"/>
      <c r="J14" s="90"/>
      <c r="K14" s="90" t="s">
        <v>79</v>
      </c>
      <c r="L14" s="90"/>
      <c r="M14" s="28">
        <f t="shared" si="1"/>
        <v>800</v>
      </c>
      <c r="N14" s="28">
        <f t="shared" si="1"/>
        <v>795.1</v>
      </c>
      <c r="O14" s="62">
        <f t="shared" si="0"/>
        <v>99.3875</v>
      </c>
    </row>
    <row r="15" spans="1:15" ht="25.5" customHeight="1" thickBot="1">
      <c r="A15" s="27"/>
      <c r="B15" s="40" t="s">
        <v>90</v>
      </c>
      <c r="C15" s="53"/>
      <c r="D15" s="101" t="s">
        <v>61</v>
      </c>
      <c r="E15" s="103"/>
      <c r="F15" s="101" t="s">
        <v>63</v>
      </c>
      <c r="G15" s="103"/>
      <c r="H15" s="98" t="s">
        <v>91</v>
      </c>
      <c r="I15" s="100"/>
      <c r="J15" s="99"/>
      <c r="K15" s="98" t="s">
        <v>70</v>
      </c>
      <c r="L15" s="99"/>
      <c r="M15" s="28">
        <f t="shared" si="1"/>
        <v>800</v>
      </c>
      <c r="N15" s="28">
        <f t="shared" si="1"/>
        <v>795.1</v>
      </c>
      <c r="O15" s="62">
        <f t="shared" si="0"/>
        <v>99.3875</v>
      </c>
    </row>
    <row r="16" spans="1:15" ht="26.25" customHeight="1" thickBot="1">
      <c r="A16" s="27"/>
      <c r="B16" s="40" t="s">
        <v>84</v>
      </c>
      <c r="C16" s="53"/>
      <c r="D16" s="104" t="s">
        <v>61</v>
      </c>
      <c r="E16" s="105"/>
      <c r="F16" s="104" t="s">
        <v>63</v>
      </c>
      <c r="G16" s="105"/>
      <c r="H16" s="106" t="s">
        <v>91</v>
      </c>
      <c r="I16" s="107"/>
      <c r="J16" s="108"/>
      <c r="K16" s="106">
        <v>500</v>
      </c>
      <c r="L16" s="108"/>
      <c r="M16" s="28">
        <v>800</v>
      </c>
      <c r="N16" s="28">
        <v>795.1</v>
      </c>
      <c r="O16" s="62">
        <f t="shared" si="0"/>
        <v>99.3875</v>
      </c>
    </row>
    <row r="17" spans="1:15" ht="64.5" thickBot="1">
      <c r="A17" s="27"/>
      <c r="B17" s="54" t="s">
        <v>92</v>
      </c>
      <c r="C17" s="63"/>
      <c r="D17" s="91" t="s">
        <v>61</v>
      </c>
      <c r="E17" s="91"/>
      <c r="F17" s="91" t="s">
        <v>64</v>
      </c>
      <c r="G17" s="91"/>
      <c r="H17" s="91" t="s">
        <v>93</v>
      </c>
      <c r="I17" s="91"/>
      <c r="J17" s="91"/>
      <c r="K17" s="91" t="s">
        <v>79</v>
      </c>
      <c r="L17" s="91"/>
      <c r="M17" s="55">
        <f>M18+M21</f>
        <v>15343.5</v>
      </c>
      <c r="N17" s="55">
        <f>N18+N21</f>
        <v>14723.6</v>
      </c>
      <c r="O17" s="62">
        <f t="shared" si="0"/>
        <v>95.95985270635774</v>
      </c>
    </row>
    <row r="18" spans="1:15" ht="64.5" thickBot="1">
      <c r="A18" s="27"/>
      <c r="B18" s="40" t="s">
        <v>80</v>
      </c>
      <c r="C18" s="53"/>
      <c r="D18" s="91" t="s">
        <v>61</v>
      </c>
      <c r="E18" s="91"/>
      <c r="F18" s="91" t="s">
        <v>64</v>
      </c>
      <c r="G18" s="91"/>
      <c r="H18" s="90" t="s">
        <v>81</v>
      </c>
      <c r="I18" s="90"/>
      <c r="J18" s="90"/>
      <c r="K18" s="90" t="s">
        <v>70</v>
      </c>
      <c r="L18" s="90"/>
      <c r="M18" s="28">
        <f>M19</f>
        <v>14333.5</v>
      </c>
      <c r="N18" s="28">
        <f>N19</f>
        <v>13837.1</v>
      </c>
      <c r="O18" s="62">
        <f t="shared" si="0"/>
        <v>96.53678445599469</v>
      </c>
    </row>
    <row r="19" spans="1:15" ht="16.5" thickBot="1">
      <c r="A19" s="27"/>
      <c r="B19" s="40" t="s">
        <v>87</v>
      </c>
      <c r="C19" s="41"/>
      <c r="D19" s="91" t="s">
        <v>61</v>
      </c>
      <c r="E19" s="91"/>
      <c r="F19" s="91" t="s">
        <v>64</v>
      </c>
      <c r="G19" s="91"/>
      <c r="H19" s="90" t="s">
        <v>88</v>
      </c>
      <c r="I19" s="90"/>
      <c r="J19" s="90"/>
      <c r="K19" s="90" t="s">
        <v>70</v>
      </c>
      <c r="L19" s="90"/>
      <c r="M19" s="28">
        <f>M20</f>
        <v>14333.5</v>
      </c>
      <c r="N19" s="28">
        <f>N20</f>
        <v>13837.1</v>
      </c>
      <c r="O19" s="62">
        <f t="shared" si="0"/>
        <v>96.53678445599469</v>
      </c>
    </row>
    <row r="20" spans="1:15" ht="26.25" thickBot="1">
      <c r="A20" s="27"/>
      <c r="B20" s="40" t="s">
        <v>84</v>
      </c>
      <c r="C20" s="53"/>
      <c r="D20" s="91" t="s">
        <v>61</v>
      </c>
      <c r="E20" s="91"/>
      <c r="F20" s="91" t="s">
        <v>64</v>
      </c>
      <c r="G20" s="91"/>
      <c r="H20" s="90" t="s">
        <v>88</v>
      </c>
      <c r="I20" s="90"/>
      <c r="J20" s="90"/>
      <c r="K20" s="90">
        <v>500</v>
      </c>
      <c r="L20" s="90"/>
      <c r="M20" s="28">
        <v>14333.5</v>
      </c>
      <c r="N20" s="28">
        <v>13837.1</v>
      </c>
      <c r="O20" s="62">
        <f t="shared" si="0"/>
        <v>96.53678445599469</v>
      </c>
    </row>
    <row r="21" spans="1:15" ht="39" thickBot="1">
      <c r="A21" s="27"/>
      <c r="B21" s="40" t="s">
        <v>94</v>
      </c>
      <c r="C21" s="53"/>
      <c r="D21" s="91" t="s">
        <v>61</v>
      </c>
      <c r="E21" s="91"/>
      <c r="F21" s="91" t="s">
        <v>64</v>
      </c>
      <c r="G21" s="91"/>
      <c r="H21" s="90" t="s">
        <v>95</v>
      </c>
      <c r="I21" s="90"/>
      <c r="J21" s="90"/>
      <c r="K21" s="90" t="s">
        <v>70</v>
      </c>
      <c r="L21" s="90"/>
      <c r="M21" s="28">
        <f>M22</f>
        <v>1010</v>
      </c>
      <c r="N21" s="28">
        <f>N22</f>
        <v>886.5</v>
      </c>
      <c r="O21" s="62">
        <f t="shared" si="0"/>
        <v>87.77227722772277</v>
      </c>
    </row>
    <row r="22" spans="1:15" ht="26.25" thickBot="1">
      <c r="A22" s="27"/>
      <c r="B22" s="40" t="s">
        <v>84</v>
      </c>
      <c r="C22" s="53"/>
      <c r="D22" s="91" t="s">
        <v>61</v>
      </c>
      <c r="E22" s="91"/>
      <c r="F22" s="91" t="s">
        <v>64</v>
      </c>
      <c r="G22" s="91"/>
      <c r="H22" s="90" t="s">
        <v>95</v>
      </c>
      <c r="I22" s="90"/>
      <c r="J22" s="90"/>
      <c r="K22" s="90">
        <v>500</v>
      </c>
      <c r="L22" s="90"/>
      <c r="M22" s="28">
        <v>1010</v>
      </c>
      <c r="N22" s="28">
        <v>886.5</v>
      </c>
      <c r="O22" s="62">
        <f t="shared" si="0"/>
        <v>87.77227722772277</v>
      </c>
    </row>
    <row r="23" spans="1:15" ht="16.5" thickBot="1">
      <c r="A23" s="72"/>
      <c r="B23" s="54" t="s">
        <v>102</v>
      </c>
      <c r="C23" s="63"/>
      <c r="D23" s="91" t="s">
        <v>61</v>
      </c>
      <c r="E23" s="91"/>
      <c r="F23" s="91">
        <v>12</v>
      </c>
      <c r="G23" s="91"/>
      <c r="H23" s="91" t="s">
        <v>75</v>
      </c>
      <c r="I23" s="91"/>
      <c r="J23" s="91"/>
      <c r="K23" s="91" t="s">
        <v>70</v>
      </c>
      <c r="L23" s="91"/>
      <c r="M23" s="55">
        <f aca="true" t="shared" si="2" ref="M23:N25">M24</f>
        <v>89.1</v>
      </c>
      <c r="N23" s="55">
        <f t="shared" si="2"/>
        <v>0</v>
      </c>
      <c r="O23" s="62">
        <f t="shared" si="0"/>
        <v>0</v>
      </c>
    </row>
    <row r="24" spans="1:15" ht="16.5" thickBot="1">
      <c r="A24" s="27"/>
      <c r="B24" s="40" t="s">
        <v>102</v>
      </c>
      <c r="C24" s="41"/>
      <c r="D24" s="91" t="s">
        <v>61</v>
      </c>
      <c r="E24" s="91"/>
      <c r="F24" s="90">
        <v>12</v>
      </c>
      <c r="G24" s="90"/>
      <c r="H24" s="90" t="s">
        <v>103</v>
      </c>
      <c r="I24" s="90"/>
      <c r="J24" s="90"/>
      <c r="K24" s="90" t="s">
        <v>70</v>
      </c>
      <c r="L24" s="90"/>
      <c r="M24" s="28">
        <f t="shared" si="2"/>
        <v>89.1</v>
      </c>
      <c r="N24" s="28">
        <f t="shared" si="2"/>
        <v>0</v>
      </c>
      <c r="O24" s="62">
        <f t="shared" si="0"/>
        <v>0</v>
      </c>
    </row>
    <row r="25" spans="1:15" ht="16.5" thickBot="1">
      <c r="A25" s="27"/>
      <c r="B25" s="40" t="s">
        <v>104</v>
      </c>
      <c r="C25" s="64"/>
      <c r="D25" s="91" t="s">
        <v>61</v>
      </c>
      <c r="E25" s="91"/>
      <c r="F25" s="90">
        <v>12</v>
      </c>
      <c r="G25" s="90"/>
      <c r="H25" s="90" t="s">
        <v>105</v>
      </c>
      <c r="I25" s="90"/>
      <c r="J25" s="90"/>
      <c r="K25" s="90" t="s">
        <v>70</v>
      </c>
      <c r="L25" s="90"/>
      <c r="M25" s="28">
        <f t="shared" si="2"/>
        <v>89.1</v>
      </c>
      <c r="N25" s="28">
        <f t="shared" si="2"/>
        <v>0</v>
      </c>
      <c r="O25" s="62">
        <f t="shared" si="0"/>
        <v>0</v>
      </c>
    </row>
    <row r="26" spans="1:15" ht="16.5" thickBot="1">
      <c r="A26" s="27"/>
      <c r="B26" s="40" t="s">
        <v>106</v>
      </c>
      <c r="C26" s="41"/>
      <c r="D26" s="91" t="s">
        <v>61</v>
      </c>
      <c r="E26" s="91"/>
      <c r="F26" s="90">
        <v>12</v>
      </c>
      <c r="G26" s="90"/>
      <c r="H26" s="90" t="s">
        <v>105</v>
      </c>
      <c r="I26" s="90"/>
      <c r="J26" s="90"/>
      <c r="K26" s="90" t="s">
        <v>52</v>
      </c>
      <c r="L26" s="90"/>
      <c r="M26" s="28">
        <v>89.1</v>
      </c>
      <c r="N26" s="28">
        <v>0</v>
      </c>
      <c r="O26" s="62">
        <f t="shared" si="0"/>
        <v>0</v>
      </c>
    </row>
    <row r="27" spans="1:15" ht="16.5" thickBot="1">
      <c r="A27" s="27"/>
      <c r="B27" s="54" t="s">
        <v>107</v>
      </c>
      <c r="C27" s="42"/>
      <c r="D27" s="101" t="s">
        <v>61</v>
      </c>
      <c r="E27" s="103"/>
      <c r="F27" s="101" t="s">
        <v>67</v>
      </c>
      <c r="G27" s="103"/>
      <c r="H27" s="101" t="s">
        <v>75</v>
      </c>
      <c r="I27" s="102"/>
      <c r="J27" s="103"/>
      <c r="K27" s="101" t="s">
        <v>70</v>
      </c>
      <c r="L27" s="103"/>
      <c r="M27" s="55">
        <f>M28</f>
        <v>1059.1</v>
      </c>
      <c r="N27" s="55">
        <f>N28</f>
        <v>999</v>
      </c>
      <c r="O27" s="62">
        <f t="shared" si="0"/>
        <v>94.32537059767728</v>
      </c>
    </row>
    <row r="28" spans="1:15" ht="26.25" thickBot="1">
      <c r="A28" s="27"/>
      <c r="B28" s="40" t="s">
        <v>84</v>
      </c>
      <c r="C28" s="41"/>
      <c r="D28" s="101" t="s">
        <v>61</v>
      </c>
      <c r="E28" s="103"/>
      <c r="F28" s="98" t="s">
        <v>430</v>
      </c>
      <c r="G28" s="99"/>
      <c r="H28" s="98" t="s">
        <v>139</v>
      </c>
      <c r="I28" s="100"/>
      <c r="J28" s="99"/>
      <c r="K28" s="98" t="s">
        <v>42</v>
      </c>
      <c r="L28" s="99"/>
      <c r="M28" s="28">
        <v>1059.1</v>
      </c>
      <c r="N28" s="28">
        <v>999</v>
      </c>
      <c r="O28" s="62">
        <f t="shared" si="0"/>
        <v>94.32537059767728</v>
      </c>
    </row>
    <row r="29" spans="1:15" ht="25.5" customHeight="1" thickBot="1">
      <c r="A29" s="71"/>
      <c r="B29" s="54" t="s">
        <v>407</v>
      </c>
      <c r="C29" s="63"/>
      <c r="D29" s="91" t="s">
        <v>62</v>
      </c>
      <c r="E29" s="91"/>
      <c r="F29" s="91" t="s">
        <v>67</v>
      </c>
      <c r="G29" s="91"/>
      <c r="H29" s="91" t="s">
        <v>75</v>
      </c>
      <c r="I29" s="91"/>
      <c r="J29" s="91"/>
      <c r="K29" s="91" t="s">
        <v>70</v>
      </c>
      <c r="L29" s="91"/>
      <c r="M29" s="55">
        <f aca="true" t="shared" si="3" ref="M29:N32">M30</f>
        <v>685.8</v>
      </c>
      <c r="N29" s="55">
        <f t="shared" si="3"/>
        <v>685.8</v>
      </c>
      <c r="O29" s="62">
        <f t="shared" si="0"/>
        <v>100</v>
      </c>
    </row>
    <row r="30" spans="1:15" ht="24" customHeight="1" thickBot="1">
      <c r="A30" s="72"/>
      <c r="B30" s="54" t="s">
        <v>408</v>
      </c>
      <c r="C30" s="53"/>
      <c r="D30" s="91" t="s">
        <v>62</v>
      </c>
      <c r="E30" s="91"/>
      <c r="F30" s="90" t="s">
        <v>63</v>
      </c>
      <c r="G30" s="90"/>
      <c r="H30" s="90" t="s">
        <v>75</v>
      </c>
      <c r="I30" s="90"/>
      <c r="J30" s="90"/>
      <c r="K30" s="90" t="s">
        <v>70</v>
      </c>
      <c r="L30" s="90"/>
      <c r="M30" s="28">
        <f t="shared" si="3"/>
        <v>685.8</v>
      </c>
      <c r="N30" s="28">
        <f t="shared" si="3"/>
        <v>685.8</v>
      </c>
      <c r="O30" s="62">
        <f t="shared" si="0"/>
        <v>100</v>
      </c>
    </row>
    <row r="31" spans="1:15" ht="25.5" customHeight="1" thickBot="1">
      <c r="A31" s="27"/>
      <c r="B31" s="40" t="s">
        <v>109</v>
      </c>
      <c r="C31" s="53"/>
      <c r="D31" s="91" t="s">
        <v>62</v>
      </c>
      <c r="E31" s="91"/>
      <c r="F31" s="90" t="s">
        <v>63</v>
      </c>
      <c r="G31" s="90"/>
      <c r="H31" s="90" t="s">
        <v>110</v>
      </c>
      <c r="I31" s="90"/>
      <c r="J31" s="90"/>
      <c r="K31" s="90" t="s">
        <v>70</v>
      </c>
      <c r="L31" s="90"/>
      <c r="M31" s="28">
        <f t="shared" si="3"/>
        <v>685.8</v>
      </c>
      <c r="N31" s="28">
        <f t="shared" si="3"/>
        <v>685.8</v>
      </c>
      <c r="O31" s="62">
        <f t="shared" si="0"/>
        <v>100</v>
      </c>
    </row>
    <row r="32" spans="1:15" ht="39" thickBot="1">
      <c r="A32" s="27"/>
      <c r="B32" s="40" t="s">
        <v>409</v>
      </c>
      <c r="C32" s="53"/>
      <c r="D32" s="91" t="s">
        <v>62</v>
      </c>
      <c r="E32" s="91"/>
      <c r="F32" s="90" t="s">
        <v>63</v>
      </c>
      <c r="G32" s="90"/>
      <c r="H32" s="90" t="s">
        <v>410</v>
      </c>
      <c r="I32" s="90"/>
      <c r="J32" s="90"/>
      <c r="K32" s="90" t="s">
        <v>70</v>
      </c>
      <c r="L32" s="90"/>
      <c r="M32" s="28">
        <f t="shared" si="3"/>
        <v>685.8</v>
      </c>
      <c r="N32" s="28">
        <f t="shared" si="3"/>
        <v>685.8</v>
      </c>
      <c r="O32" s="62">
        <f t="shared" si="0"/>
        <v>100</v>
      </c>
    </row>
    <row r="33" spans="1:15" ht="26.25" thickBot="1">
      <c r="A33" s="27"/>
      <c r="B33" s="40" t="s">
        <v>84</v>
      </c>
      <c r="C33" s="53"/>
      <c r="D33" s="91" t="s">
        <v>62</v>
      </c>
      <c r="E33" s="91"/>
      <c r="F33" s="90" t="s">
        <v>63</v>
      </c>
      <c r="G33" s="90"/>
      <c r="H33" s="90" t="s">
        <v>410</v>
      </c>
      <c r="I33" s="90"/>
      <c r="J33" s="90"/>
      <c r="K33" s="90" t="s">
        <v>42</v>
      </c>
      <c r="L33" s="90"/>
      <c r="M33" s="28">
        <v>685.8</v>
      </c>
      <c r="N33" s="28">
        <v>685.8</v>
      </c>
      <c r="O33" s="62">
        <f t="shared" si="0"/>
        <v>100</v>
      </c>
    </row>
    <row r="34" spans="1:15" ht="26.25" thickBot="1">
      <c r="A34" s="71"/>
      <c r="B34" s="54" t="s">
        <v>126</v>
      </c>
      <c r="C34" s="42"/>
      <c r="D34" s="91" t="s">
        <v>63</v>
      </c>
      <c r="E34" s="91"/>
      <c r="F34" s="91" t="s">
        <v>67</v>
      </c>
      <c r="G34" s="91"/>
      <c r="H34" s="91" t="s">
        <v>75</v>
      </c>
      <c r="I34" s="91"/>
      <c r="J34" s="91"/>
      <c r="K34" s="91" t="s">
        <v>70</v>
      </c>
      <c r="L34" s="91"/>
      <c r="M34" s="55">
        <f>M36+M40+M35</f>
        <v>624</v>
      </c>
      <c r="N34" s="55">
        <f>N36+N40+N35</f>
        <v>551.5</v>
      </c>
      <c r="O34" s="62">
        <f t="shared" si="0"/>
        <v>88.38141025641025</v>
      </c>
    </row>
    <row r="35" spans="1:15" ht="16.5" thickBot="1">
      <c r="A35" s="71"/>
      <c r="B35" s="40" t="s">
        <v>127</v>
      </c>
      <c r="C35" s="42"/>
      <c r="D35" s="98" t="s">
        <v>63</v>
      </c>
      <c r="E35" s="99"/>
      <c r="F35" s="98" t="s">
        <v>62</v>
      </c>
      <c r="G35" s="99"/>
      <c r="H35" s="98" t="s">
        <v>253</v>
      </c>
      <c r="I35" s="100"/>
      <c r="J35" s="99"/>
      <c r="K35" s="98" t="s">
        <v>70</v>
      </c>
      <c r="L35" s="99"/>
      <c r="M35" s="28">
        <v>205</v>
      </c>
      <c r="N35" s="28">
        <v>203.3</v>
      </c>
      <c r="O35" s="62">
        <f t="shared" si="0"/>
        <v>99.17073170731709</v>
      </c>
    </row>
    <row r="36" spans="1:15" ht="39" thickBot="1">
      <c r="A36" s="72"/>
      <c r="B36" s="40" t="s">
        <v>140</v>
      </c>
      <c r="C36" s="41"/>
      <c r="D36" s="90" t="s">
        <v>63</v>
      </c>
      <c r="E36" s="90"/>
      <c r="F36" s="90" t="s">
        <v>71</v>
      </c>
      <c r="G36" s="90"/>
      <c r="H36" s="90" t="s">
        <v>75</v>
      </c>
      <c r="I36" s="90"/>
      <c r="J36" s="90"/>
      <c r="K36" s="90" t="s">
        <v>70</v>
      </c>
      <c r="L36" s="90"/>
      <c r="M36" s="28">
        <f aca="true" t="shared" si="4" ref="M36:N38">M37</f>
        <v>219</v>
      </c>
      <c r="N36" s="28">
        <f t="shared" si="4"/>
        <v>187.4</v>
      </c>
      <c r="O36" s="81">
        <f t="shared" si="0"/>
        <v>85.57077625570777</v>
      </c>
    </row>
    <row r="37" spans="1:15" ht="39" thickBot="1">
      <c r="A37" s="27"/>
      <c r="B37" s="40" t="s">
        <v>142</v>
      </c>
      <c r="C37" s="41"/>
      <c r="D37" s="90" t="s">
        <v>63</v>
      </c>
      <c r="E37" s="90"/>
      <c r="F37" s="90" t="s">
        <v>71</v>
      </c>
      <c r="G37" s="90"/>
      <c r="H37" s="90" t="s">
        <v>143</v>
      </c>
      <c r="I37" s="90"/>
      <c r="J37" s="90"/>
      <c r="K37" s="90" t="s">
        <v>70</v>
      </c>
      <c r="L37" s="90"/>
      <c r="M37" s="28">
        <f t="shared" si="4"/>
        <v>219</v>
      </c>
      <c r="N37" s="28">
        <f t="shared" si="4"/>
        <v>187.4</v>
      </c>
      <c r="O37" s="62">
        <f t="shared" si="0"/>
        <v>85.57077625570777</v>
      </c>
    </row>
    <row r="38" spans="1:15" ht="51.75" thickBot="1">
      <c r="A38" s="27"/>
      <c r="B38" s="40" t="s">
        <v>144</v>
      </c>
      <c r="C38" s="41"/>
      <c r="D38" s="90" t="s">
        <v>63</v>
      </c>
      <c r="E38" s="90"/>
      <c r="F38" s="90" t="s">
        <v>71</v>
      </c>
      <c r="G38" s="90"/>
      <c r="H38" s="90" t="s">
        <v>145</v>
      </c>
      <c r="I38" s="90"/>
      <c r="J38" s="90"/>
      <c r="K38" s="90" t="s">
        <v>70</v>
      </c>
      <c r="L38" s="90"/>
      <c r="M38" s="28">
        <f t="shared" si="4"/>
        <v>219</v>
      </c>
      <c r="N38" s="28">
        <f t="shared" si="4"/>
        <v>187.4</v>
      </c>
      <c r="O38" s="62">
        <f t="shared" si="0"/>
        <v>85.57077625570777</v>
      </c>
    </row>
    <row r="39" spans="1:15" ht="39" thickBot="1">
      <c r="A39" s="27"/>
      <c r="B39" s="40" t="s">
        <v>132</v>
      </c>
      <c r="C39" s="41"/>
      <c r="D39" s="90" t="s">
        <v>63</v>
      </c>
      <c r="E39" s="90"/>
      <c r="F39" s="90" t="s">
        <v>71</v>
      </c>
      <c r="G39" s="90"/>
      <c r="H39" s="90" t="s">
        <v>145</v>
      </c>
      <c r="I39" s="90"/>
      <c r="J39" s="90"/>
      <c r="K39" s="90" t="s">
        <v>54</v>
      </c>
      <c r="L39" s="90"/>
      <c r="M39" s="28">
        <v>219</v>
      </c>
      <c r="N39" s="28">
        <v>187.4</v>
      </c>
      <c r="O39" s="62">
        <f t="shared" si="0"/>
        <v>85.57077625570777</v>
      </c>
    </row>
    <row r="40" spans="1:15" ht="16.5" thickBot="1">
      <c r="A40" s="72"/>
      <c r="B40" s="54" t="s">
        <v>411</v>
      </c>
      <c r="C40" s="42"/>
      <c r="D40" s="90" t="s">
        <v>63</v>
      </c>
      <c r="E40" s="90"/>
      <c r="F40" s="90" t="s">
        <v>17</v>
      </c>
      <c r="G40" s="90"/>
      <c r="H40" s="90" t="s">
        <v>75</v>
      </c>
      <c r="I40" s="90"/>
      <c r="J40" s="90"/>
      <c r="K40" s="90" t="s">
        <v>70</v>
      </c>
      <c r="L40" s="90"/>
      <c r="M40" s="28">
        <f>M41</f>
        <v>200</v>
      </c>
      <c r="N40" s="28">
        <f>N41</f>
        <v>160.8</v>
      </c>
      <c r="O40" s="62">
        <f t="shared" si="0"/>
        <v>80.4</v>
      </c>
    </row>
    <row r="41" spans="1:15" ht="39" thickBot="1">
      <c r="A41" s="27"/>
      <c r="B41" s="40" t="s">
        <v>412</v>
      </c>
      <c r="C41" s="41"/>
      <c r="D41" s="90" t="s">
        <v>63</v>
      </c>
      <c r="E41" s="90"/>
      <c r="F41" s="90" t="s">
        <v>17</v>
      </c>
      <c r="G41" s="90"/>
      <c r="H41" s="90" t="s">
        <v>135</v>
      </c>
      <c r="I41" s="90"/>
      <c r="J41" s="90"/>
      <c r="K41" s="90" t="s">
        <v>70</v>
      </c>
      <c r="L41" s="90"/>
      <c r="M41" s="28">
        <f>M42</f>
        <v>200</v>
      </c>
      <c r="N41" s="28">
        <f>N42</f>
        <v>160.8</v>
      </c>
      <c r="O41" s="62">
        <f t="shared" si="0"/>
        <v>80.4</v>
      </c>
    </row>
    <row r="42" spans="1:15" ht="39" thickBot="1">
      <c r="A42" s="27"/>
      <c r="B42" s="40" t="s">
        <v>132</v>
      </c>
      <c r="C42" s="41"/>
      <c r="D42" s="90" t="s">
        <v>63</v>
      </c>
      <c r="E42" s="90"/>
      <c r="F42" s="90" t="s">
        <v>17</v>
      </c>
      <c r="G42" s="90"/>
      <c r="H42" s="90" t="s">
        <v>135</v>
      </c>
      <c r="I42" s="90"/>
      <c r="J42" s="90"/>
      <c r="K42" s="90" t="s">
        <v>54</v>
      </c>
      <c r="L42" s="90"/>
      <c r="M42" s="28">
        <v>200</v>
      </c>
      <c r="N42" s="28">
        <v>160.8</v>
      </c>
      <c r="O42" s="62">
        <f t="shared" si="0"/>
        <v>80.4</v>
      </c>
    </row>
    <row r="43" spans="1:15" ht="16.5" thickBot="1">
      <c r="A43" s="71"/>
      <c r="B43" s="54" t="s">
        <v>149</v>
      </c>
      <c r="C43" s="42"/>
      <c r="D43" s="91" t="s">
        <v>64</v>
      </c>
      <c r="E43" s="91"/>
      <c r="F43" s="91" t="s">
        <v>67</v>
      </c>
      <c r="G43" s="91"/>
      <c r="H43" s="91" t="s">
        <v>75</v>
      </c>
      <c r="I43" s="91"/>
      <c r="J43" s="91"/>
      <c r="K43" s="91" t="s">
        <v>70</v>
      </c>
      <c r="L43" s="91"/>
      <c r="M43" s="55">
        <f>M46+M50+M44+M49</f>
        <v>2592.9</v>
      </c>
      <c r="N43" s="55">
        <f>N46+N50+N44+N49</f>
        <v>2274.2999999999997</v>
      </c>
      <c r="O43" s="62">
        <f t="shared" si="0"/>
        <v>87.71259979173897</v>
      </c>
    </row>
    <row r="44" spans="1:15" ht="39.75" customHeight="1" thickBot="1">
      <c r="A44" s="71"/>
      <c r="B44" s="40" t="s">
        <v>433</v>
      </c>
      <c r="C44" s="42"/>
      <c r="D44" s="98" t="s">
        <v>64</v>
      </c>
      <c r="E44" s="99"/>
      <c r="F44" s="98" t="s">
        <v>61</v>
      </c>
      <c r="G44" s="99"/>
      <c r="H44" s="98" t="s">
        <v>345</v>
      </c>
      <c r="I44" s="100"/>
      <c r="J44" s="99"/>
      <c r="K44" s="98" t="s">
        <v>70</v>
      </c>
      <c r="L44" s="99"/>
      <c r="M44" s="28">
        <f>M45</f>
        <v>822.9</v>
      </c>
      <c r="N44" s="28">
        <f>N45</f>
        <v>700.8</v>
      </c>
      <c r="O44" s="62">
        <f t="shared" si="0"/>
        <v>85.1622311337951</v>
      </c>
    </row>
    <row r="45" spans="1:15" ht="39.75" customHeight="1" thickBot="1">
      <c r="A45" s="80"/>
      <c r="B45" s="40" t="s">
        <v>342</v>
      </c>
      <c r="C45" s="41"/>
      <c r="D45" s="98" t="s">
        <v>64</v>
      </c>
      <c r="E45" s="99"/>
      <c r="F45" s="98" t="s">
        <v>61</v>
      </c>
      <c r="G45" s="99"/>
      <c r="H45" s="98" t="s">
        <v>345</v>
      </c>
      <c r="I45" s="100"/>
      <c r="J45" s="99"/>
      <c r="K45" s="98" t="s">
        <v>42</v>
      </c>
      <c r="L45" s="99"/>
      <c r="M45" s="21">
        <v>822.9</v>
      </c>
      <c r="N45" s="28">
        <v>700.8</v>
      </c>
      <c r="O45" s="81">
        <f t="shared" si="0"/>
        <v>85.1622311337951</v>
      </c>
    </row>
    <row r="46" spans="1:15" ht="16.5" thickBot="1">
      <c r="A46" s="72"/>
      <c r="B46" s="40" t="s">
        <v>413</v>
      </c>
      <c r="C46" s="42"/>
      <c r="D46" s="90" t="s">
        <v>64</v>
      </c>
      <c r="E46" s="90"/>
      <c r="F46" s="90" t="s">
        <v>62</v>
      </c>
      <c r="G46" s="90"/>
      <c r="H46" s="90" t="s">
        <v>75</v>
      </c>
      <c r="I46" s="90"/>
      <c r="J46" s="90"/>
      <c r="K46" s="90" t="s">
        <v>70</v>
      </c>
      <c r="L46" s="90"/>
      <c r="M46" s="28">
        <f>M47</f>
        <v>50</v>
      </c>
      <c r="N46" s="28">
        <f>N47</f>
        <v>23.6</v>
      </c>
      <c r="O46" s="62">
        <f t="shared" si="0"/>
        <v>47.2</v>
      </c>
    </row>
    <row r="47" spans="1:15" ht="64.5" thickBot="1">
      <c r="A47" s="27"/>
      <c r="B47" s="40" t="s">
        <v>80</v>
      </c>
      <c r="C47" s="42"/>
      <c r="D47" s="90" t="s">
        <v>64</v>
      </c>
      <c r="E47" s="90"/>
      <c r="F47" s="90" t="s">
        <v>62</v>
      </c>
      <c r="G47" s="90"/>
      <c r="H47" s="90" t="s">
        <v>81</v>
      </c>
      <c r="I47" s="90"/>
      <c r="J47" s="90"/>
      <c r="K47" s="90" t="s">
        <v>70</v>
      </c>
      <c r="L47" s="90"/>
      <c r="M47" s="28">
        <f>M48</f>
        <v>50</v>
      </c>
      <c r="N47" s="28">
        <f>N48</f>
        <v>23.6</v>
      </c>
      <c r="O47" s="62">
        <f t="shared" si="0"/>
        <v>47.2</v>
      </c>
    </row>
    <row r="48" spans="1:15" ht="26.25" thickBot="1">
      <c r="A48" s="27"/>
      <c r="B48" s="40" t="s">
        <v>84</v>
      </c>
      <c r="C48" s="42"/>
      <c r="D48" s="90" t="s">
        <v>414</v>
      </c>
      <c r="E48" s="90"/>
      <c r="F48" s="90" t="s">
        <v>62</v>
      </c>
      <c r="G48" s="90"/>
      <c r="H48" s="90" t="s">
        <v>426</v>
      </c>
      <c r="I48" s="90"/>
      <c r="J48" s="90"/>
      <c r="K48" s="90" t="s">
        <v>42</v>
      </c>
      <c r="L48" s="90"/>
      <c r="M48" s="28">
        <v>50</v>
      </c>
      <c r="N48" s="28">
        <v>23.6</v>
      </c>
      <c r="O48" s="62">
        <f t="shared" si="0"/>
        <v>47.2</v>
      </c>
    </row>
    <row r="49" spans="1:15" ht="16.5" thickBot="1">
      <c r="A49" s="27"/>
      <c r="B49" s="40" t="s">
        <v>172</v>
      </c>
      <c r="C49" s="42"/>
      <c r="D49" s="90" t="s">
        <v>64</v>
      </c>
      <c r="E49" s="90"/>
      <c r="F49" s="90" t="s">
        <v>17</v>
      </c>
      <c r="G49" s="90"/>
      <c r="H49" s="90" t="s">
        <v>75</v>
      </c>
      <c r="I49" s="90"/>
      <c r="J49" s="90"/>
      <c r="K49" s="90" t="s">
        <v>70</v>
      </c>
      <c r="L49" s="90"/>
      <c r="M49" s="28">
        <v>400</v>
      </c>
      <c r="N49" s="28">
        <v>398.9</v>
      </c>
      <c r="O49" s="62">
        <f t="shared" si="0"/>
        <v>99.725</v>
      </c>
    </row>
    <row r="50" spans="1:15" ht="26.25" thickBot="1">
      <c r="A50" s="27"/>
      <c r="B50" s="40" t="s">
        <v>173</v>
      </c>
      <c r="C50" s="41"/>
      <c r="D50" s="90" t="s">
        <v>64</v>
      </c>
      <c r="E50" s="90"/>
      <c r="F50" s="90">
        <v>12</v>
      </c>
      <c r="G50" s="90"/>
      <c r="H50" s="90" t="s">
        <v>75</v>
      </c>
      <c r="I50" s="90"/>
      <c r="J50" s="90"/>
      <c r="K50" s="90" t="s">
        <v>70</v>
      </c>
      <c r="L50" s="90"/>
      <c r="M50" s="28">
        <f>M51</f>
        <v>1320</v>
      </c>
      <c r="N50" s="28">
        <f>N51</f>
        <v>1151</v>
      </c>
      <c r="O50" s="62">
        <f t="shared" si="0"/>
        <v>87.19696969696969</v>
      </c>
    </row>
    <row r="51" spans="1:15" ht="26.25" thickBot="1">
      <c r="A51" s="27"/>
      <c r="B51" s="40" t="s">
        <v>181</v>
      </c>
      <c r="C51" s="41"/>
      <c r="D51" s="90" t="s">
        <v>64</v>
      </c>
      <c r="E51" s="90"/>
      <c r="F51" s="90">
        <v>12</v>
      </c>
      <c r="G51" s="90"/>
      <c r="H51" s="90" t="s">
        <v>182</v>
      </c>
      <c r="I51" s="90"/>
      <c r="J51" s="90"/>
      <c r="K51" s="90" t="s">
        <v>70</v>
      </c>
      <c r="L51" s="90"/>
      <c r="M51" s="28">
        <f>M52</f>
        <v>1320</v>
      </c>
      <c r="N51" s="28">
        <f>N52</f>
        <v>1151</v>
      </c>
      <c r="O51" s="62">
        <f t="shared" si="0"/>
        <v>87.19696969696969</v>
      </c>
    </row>
    <row r="52" spans="1:15" ht="26.25" thickBot="1">
      <c r="A52" s="27"/>
      <c r="B52" s="40" t="s">
        <v>84</v>
      </c>
      <c r="C52" s="53"/>
      <c r="D52" s="90" t="s">
        <v>64</v>
      </c>
      <c r="E52" s="90"/>
      <c r="F52" s="90">
        <v>12</v>
      </c>
      <c r="G52" s="90"/>
      <c r="H52" s="90" t="s">
        <v>182</v>
      </c>
      <c r="I52" s="90"/>
      <c r="J52" s="90"/>
      <c r="K52" s="90">
        <v>500</v>
      </c>
      <c r="L52" s="90"/>
      <c r="M52" s="28">
        <v>1320</v>
      </c>
      <c r="N52" s="28">
        <v>1151</v>
      </c>
      <c r="O52" s="62">
        <f t="shared" si="0"/>
        <v>87.19696969696969</v>
      </c>
    </row>
    <row r="53" spans="1:15" ht="16.5" thickBot="1">
      <c r="A53" s="71"/>
      <c r="B53" s="54" t="s">
        <v>187</v>
      </c>
      <c r="C53" s="64"/>
      <c r="D53" s="91" t="s">
        <v>65</v>
      </c>
      <c r="E53" s="91"/>
      <c r="F53" s="91" t="s">
        <v>67</v>
      </c>
      <c r="G53" s="91"/>
      <c r="H53" s="91" t="s">
        <v>75</v>
      </c>
      <c r="I53" s="91"/>
      <c r="J53" s="91"/>
      <c r="K53" s="91" t="s">
        <v>70</v>
      </c>
      <c r="L53" s="91"/>
      <c r="M53" s="55">
        <f>M59+M61+M54+M71</f>
        <v>43468.399999999994</v>
      </c>
      <c r="N53" s="55">
        <f>N59+N61+N54+N71</f>
        <v>41928.2</v>
      </c>
      <c r="O53" s="62">
        <f t="shared" si="0"/>
        <v>96.45673638781275</v>
      </c>
    </row>
    <row r="54" spans="1:15" ht="16.5" thickBot="1">
      <c r="A54" s="71"/>
      <c r="B54" s="40" t="s">
        <v>188</v>
      </c>
      <c r="C54" s="64"/>
      <c r="D54" s="90" t="s">
        <v>65</v>
      </c>
      <c r="E54" s="90"/>
      <c r="F54" s="90" t="s">
        <v>61</v>
      </c>
      <c r="G54" s="90"/>
      <c r="H54" s="90" t="s">
        <v>75</v>
      </c>
      <c r="I54" s="90"/>
      <c r="J54" s="90"/>
      <c r="K54" s="90" t="s">
        <v>70</v>
      </c>
      <c r="L54" s="90"/>
      <c r="M54" s="28">
        <f>M55+M56+M58+M57</f>
        <v>8932.3</v>
      </c>
      <c r="N54" s="28">
        <f>N55+N56+N58+N57</f>
        <v>8522.7</v>
      </c>
      <c r="O54" s="62">
        <f t="shared" si="0"/>
        <v>95.41439494866945</v>
      </c>
    </row>
    <row r="55" spans="1:15" ht="26.25" thickBot="1">
      <c r="A55" s="71"/>
      <c r="B55" s="40" t="s">
        <v>138</v>
      </c>
      <c r="C55" s="64"/>
      <c r="D55" s="90" t="s">
        <v>65</v>
      </c>
      <c r="E55" s="90"/>
      <c r="F55" s="90" t="s">
        <v>61</v>
      </c>
      <c r="G55" s="90"/>
      <c r="H55" s="90" t="s">
        <v>195</v>
      </c>
      <c r="I55" s="90"/>
      <c r="J55" s="90"/>
      <c r="K55" s="90" t="s">
        <v>70</v>
      </c>
      <c r="L55" s="90"/>
      <c r="M55" s="28">
        <v>1265.3</v>
      </c>
      <c r="N55" s="28">
        <v>1079.8</v>
      </c>
      <c r="O55" s="62">
        <f t="shared" si="0"/>
        <v>85.33944519086383</v>
      </c>
    </row>
    <row r="56" spans="1:15" ht="16.5" thickBot="1">
      <c r="A56" s="71"/>
      <c r="B56" s="40" t="s">
        <v>128</v>
      </c>
      <c r="C56" s="64"/>
      <c r="D56" s="90" t="s">
        <v>65</v>
      </c>
      <c r="E56" s="90"/>
      <c r="F56" s="90" t="s">
        <v>61</v>
      </c>
      <c r="G56" s="90"/>
      <c r="H56" s="90" t="s">
        <v>431</v>
      </c>
      <c r="I56" s="90"/>
      <c r="J56" s="90"/>
      <c r="K56" s="90" t="s">
        <v>39</v>
      </c>
      <c r="L56" s="90"/>
      <c r="M56" s="28">
        <v>437</v>
      </c>
      <c r="N56" s="28">
        <v>353.5</v>
      </c>
      <c r="O56" s="62">
        <f t="shared" si="0"/>
        <v>80.89244851258582</v>
      </c>
    </row>
    <row r="57" spans="1:15" ht="16.5" thickBot="1">
      <c r="A57" s="71"/>
      <c r="B57" s="40" t="s">
        <v>440</v>
      </c>
      <c r="C57" s="64"/>
      <c r="D57" s="90" t="s">
        <v>65</v>
      </c>
      <c r="E57" s="90"/>
      <c r="F57" s="90" t="s">
        <v>61</v>
      </c>
      <c r="G57" s="90"/>
      <c r="H57" s="90" t="s">
        <v>434</v>
      </c>
      <c r="I57" s="90"/>
      <c r="J57" s="90"/>
      <c r="K57" s="90" t="s">
        <v>39</v>
      </c>
      <c r="L57" s="90"/>
      <c r="M57" s="28">
        <v>3000</v>
      </c>
      <c r="N57" s="28">
        <v>2869.1</v>
      </c>
      <c r="O57" s="62"/>
    </row>
    <row r="58" spans="1:15" ht="39" thickBot="1">
      <c r="A58" s="71"/>
      <c r="B58" s="40" t="s">
        <v>427</v>
      </c>
      <c r="C58" s="64"/>
      <c r="D58" s="90" t="s">
        <v>65</v>
      </c>
      <c r="E58" s="90"/>
      <c r="F58" s="90" t="s">
        <v>61</v>
      </c>
      <c r="G58" s="90"/>
      <c r="H58" s="90" t="s">
        <v>441</v>
      </c>
      <c r="I58" s="90"/>
      <c r="J58" s="90"/>
      <c r="K58" s="90" t="s">
        <v>39</v>
      </c>
      <c r="L58" s="90"/>
      <c r="M58" s="28">
        <v>4230</v>
      </c>
      <c r="N58" s="28">
        <v>4220.3</v>
      </c>
      <c r="O58" s="62">
        <f t="shared" si="0"/>
        <v>99.77068557919621</v>
      </c>
    </row>
    <row r="59" spans="1:15" ht="26.25" thickBot="1">
      <c r="A59" s="72"/>
      <c r="B59" s="40" t="s">
        <v>415</v>
      </c>
      <c r="C59" s="64"/>
      <c r="D59" s="90" t="s">
        <v>65</v>
      </c>
      <c r="E59" s="90"/>
      <c r="F59" s="90" t="s">
        <v>62</v>
      </c>
      <c r="G59" s="90"/>
      <c r="H59" s="90" t="s">
        <v>416</v>
      </c>
      <c r="I59" s="90"/>
      <c r="J59" s="90"/>
      <c r="K59" s="90" t="s">
        <v>70</v>
      </c>
      <c r="L59" s="90"/>
      <c r="M59" s="28">
        <f>M60</f>
        <v>7101.2</v>
      </c>
      <c r="N59" s="28">
        <f>N60</f>
        <v>6550.5</v>
      </c>
      <c r="O59" s="62">
        <f t="shared" si="0"/>
        <v>92.24497268067368</v>
      </c>
    </row>
    <row r="60" spans="1:15" ht="26.25" thickBot="1">
      <c r="A60" s="27"/>
      <c r="B60" s="40" t="s">
        <v>84</v>
      </c>
      <c r="C60" s="64"/>
      <c r="D60" s="90" t="s">
        <v>65</v>
      </c>
      <c r="E60" s="90"/>
      <c r="F60" s="90" t="s">
        <v>62</v>
      </c>
      <c r="G60" s="90"/>
      <c r="H60" s="90" t="s">
        <v>416</v>
      </c>
      <c r="I60" s="90"/>
      <c r="J60" s="90"/>
      <c r="K60" s="90" t="s">
        <v>42</v>
      </c>
      <c r="L60" s="90"/>
      <c r="M60" s="28">
        <v>7101.2</v>
      </c>
      <c r="N60" s="28">
        <v>6550.5</v>
      </c>
      <c r="O60" s="62">
        <f t="shared" si="0"/>
        <v>92.24497268067368</v>
      </c>
    </row>
    <row r="61" spans="1:15" ht="16.5" thickBot="1">
      <c r="A61" s="72"/>
      <c r="B61" s="40" t="s">
        <v>196</v>
      </c>
      <c r="C61" s="41"/>
      <c r="D61" s="90" t="s">
        <v>65</v>
      </c>
      <c r="E61" s="90"/>
      <c r="F61" s="90" t="s">
        <v>63</v>
      </c>
      <c r="G61" s="90"/>
      <c r="H61" s="90" t="s">
        <v>75</v>
      </c>
      <c r="I61" s="90"/>
      <c r="J61" s="90"/>
      <c r="K61" s="90" t="s">
        <v>70</v>
      </c>
      <c r="L61" s="90"/>
      <c r="M61" s="28">
        <f>M62</f>
        <v>27184.9</v>
      </c>
      <c r="N61" s="28">
        <f>N62</f>
        <v>26619.699999999997</v>
      </c>
      <c r="O61" s="62">
        <f t="shared" si="0"/>
        <v>97.92090461984408</v>
      </c>
    </row>
    <row r="62" spans="1:15" ht="16.5" thickBot="1">
      <c r="A62" s="27"/>
      <c r="B62" s="40" t="s">
        <v>196</v>
      </c>
      <c r="C62" s="41"/>
      <c r="D62" s="90" t="s">
        <v>65</v>
      </c>
      <c r="E62" s="90"/>
      <c r="F62" s="90" t="s">
        <v>63</v>
      </c>
      <c r="G62" s="90"/>
      <c r="H62" s="90" t="s">
        <v>197</v>
      </c>
      <c r="I62" s="90"/>
      <c r="J62" s="90"/>
      <c r="K62" s="90" t="s">
        <v>70</v>
      </c>
      <c r="L62" s="90"/>
      <c r="M62" s="28">
        <f>M63+M65+M67+M69</f>
        <v>27184.9</v>
      </c>
      <c r="N62" s="28">
        <f>N63+N65+N67+N69</f>
        <v>26619.699999999997</v>
      </c>
      <c r="O62" s="62">
        <f t="shared" si="0"/>
        <v>97.92090461984408</v>
      </c>
    </row>
    <row r="63" spans="1:15" ht="16.5" thickBot="1">
      <c r="A63" s="27"/>
      <c r="B63" s="40" t="s">
        <v>417</v>
      </c>
      <c r="C63" s="41"/>
      <c r="D63" s="90" t="s">
        <v>65</v>
      </c>
      <c r="E63" s="90"/>
      <c r="F63" s="90" t="s">
        <v>63</v>
      </c>
      <c r="G63" s="90"/>
      <c r="H63" s="90" t="s">
        <v>418</v>
      </c>
      <c r="I63" s="90"/>
      <c r="J63" s="90"/>
      <c r="K63" s="90" t="s">
        <v>70</v>
      </c>
      <c r="L63" s="90"/>
      <c r="M63" s="28">
        <f>M64</f>
        <v>3934.7</v>
      </c>
      <c r="N63" s="28">
        <f>N64</f>
        <v>3933.6</v>
      </c>
      <c r="O63" s="62">
        <f t="shared" si="0"/>
        <v>99.97204361196533</v>
      </c>
    </row>
    <row r="64" spans="1:15" ht="26.25" thickBot="1">
      <c r="A64" s="27"/>
      <c r="B64" s="40" t="s">
        <v>84</v>
      </c>
      <c r="C64" s="53"/>
      <c r="D64" s="90" t="s">
        <v>65</v>
      </c>
      <c r="E64" s="90"/>
      <c r="F64" s="90" t="s">
        <v>63</v>
      </c>
      <c r="G64" s="90"/>
      <c r="H64" s="90" t="s">
        <v>418</v>
      </c>
      <c r="I64" s="90"/>
      <c r="J64" s="90"/>
      <c r="K64" s="90">
        <v>500</v>
      </c>
      <c r="L64" s="90"/>
      <c r="M64" s="28">
        <v>3934.7</v>
      </c>
      <c r="N64" s="28">
        <v>3933.6</v>
      </c>
      <c r="O64" s="62">
        <f t="shared" si="0"/>
        <v>99.97204361196533</v>
      </c>
    </row>
    <row r="65" spans="1:15" ht="42.75" customHeight="1" thickBot="1">
      <c r="A65" s="27"/>
      <c r="B65" s="40" t="s">
        <v>198</v>
      </c>
      <c r="C65" s="41"/>
      <c r="D65" s="90" t="s">
        <v>65</v>
      </c>
      <c r="E65" s="90"/>
      <c r="F65" s="90" t="s">
        <v>63</v>
      </c>
      <c r="G65" s="90"/>
      <c r="H65" s="90" t="s">
        <v>199</v>
      </c>
      <c r="I65" s="90"/>
      <c r="J65" s="90"/>
      <c r="K65" s="90" t="s">
        <v>70</v>
      </c>
      <c r="L65" s="90"/>
      <c r="M65" s="28">
        <f>M66</f>
        <v>8789.2</v>
      </c>
      <c r="N65" s="28">
        <f>N66</f>
        <v>8633.8</v>
      </c>
      <c r="O65" s="62">
        <f t="shared" si="0"/>
        <v>98.2319209939471</v>
      </c>
    </row>
    <row r="66" spans="1:15" ht="26.25" thickBot="1">
      <c r="A66" s="27"/>
      <c r="B66" s="40" t="s">
        <v>84</v>
      </c>
      <c r="C66" s="53"/>
      <c r="D66" s="90" t="s">
        <v>65</v>
      </c>
      <c r="E66" s="90"/>
      <c r="F66" s="90" t="s">
        <v>63</v>
      </c>
      <c r="G66" s="90"/>
      <c r="H66" s="90" t="s">
        <v>199</v>
      </c>
      <c r="I66" s="90"/>
      <c r="J66" s="90"/>
      <c r="K66" s="90">
        <v>500</v>
      </c>
      <c r="L66" s="90"/>
      <c r="M66" s="28">
        <v>8789.2</v>
      </c>
      <c r="N66" s="28">
        <v>8633.8</v>
      </c>
      <c r="O66" s="62">
        <f t="shared" si="0"/>
        <v>98.2319209939471</v>
      </c>
    </row>
    <row r="67" spans="1:15" ht="16.5" thickBot="1">
      <c r="A67" s="27"/>
      <c r="B67" s="40" t="s">
        <v>419</v>
      </c>
      <c r="C67" s="41"/>
      <c r="D67" s="90" t="s">
        <v>65</v>
      </c>
      <c r="E67" s="90"/>
      <c r="F67" s="90" t="s">
        <v>63</v>
      </c>
      <c r="G67" s="90"/>
      <c r="H67" s="90" t="s">
        <v>420</v>
      </c>
      <c r="I67" s="90"/>
      <c r="J67" s="90"/>
      <c r="K67" s="90" t="s">
        <v>70</v>
      </c>
      <c r="L67" s="90"/>
      <c r="M67" s="28">
        <f>M68</f>
        <v>150</v>
      </c>
      <c r="N67" s="28">
        <f>N68</f>
        <v>86</v>
      </c>
      <c r="O67" s="62">
        <f t="shared" si="0"/>
        <v>57.333333333333336</v>
      </c>
    </row>
    <row r="68" spans="1:15" ht="26.25" thickBot="1">
      <c r="A68" s="27"/>
      <c r="B68" s="40" t="s">
        <v>84</v>
      </c>
      <c r="C68" s="53"/>
      <c r="D68" s="90" t="s">
        <v>65</v>
      </c>
      <c r="E68" s="90"/>
      <c r="F68" s="90" t="s">
        <v>63</v>
      </c>
      <c r="G68" s="90"/>
      <c r="H68" s="90" t="s">
        <v>420</v>
      </c>
      <c r="I68" s="90"/>
      <c r="J68" s="90"/>
      <c r="K68" s="90">
        <v>500</v>
      </c>
      <c r="L68" s="90"/>
      <c r="M68" s="28">
        <v>150</v>
      </c>
      <c r="N68" s="28">
        <v>86</v>
      </c>
      <c r="O68" s="62">
        <f t="shared" si="0"/>
        <v>57.333333333333336</v>
      </c>
    </row>
    <row r="69" spans="1:15" ht="16.5" thickBot="1">
      <c r="A69" s="27"/>
      <c r="B69" s="40" t="s">
        <v>421</v>
      </c>
      <c r="C69" s="41"/>
      <c r="D69" s="90" t="s">
        <v>65</v>
      </c>
      <c r="E69" s="90"/>
      <c r="F69" s="90" t="s">
        <v>63</v>
      </c>
      <c r="G69" s="90"/>
      <c r="H69" s="90" t="s">
        <v>422</v>
      </c>
      <c r="I69" s="90"/>
      <c r="J69" s="90"/>
      <c r="K69" s="90" t="s">
        <v>70</v>
      </c>
      <c r="L69" s="90"/>
      <c r="M69" s="28">
        <f>M70</f>
        <v>14311</v>
      </c>
      <c r="N69" s="28">
        <f>N70</f>
        <v>13966.3</v>
      </c>
      <c r="O69" s="62">
        <f t="shared" si="0"/>
        <v>97.59136328698203</v>
      </c>
    </row>
    <row r="70" spans="1:15" ht="26.25" thickBot="1">
      <c r="A70" s="27"/>
      <c r="B70" s="40" t="s">
        <v>84</v>
      </c>
      <c r="C70" s="53"/>
      <c r="D70" s="90" t="s">
        <v>65</v>
      </c>
      <c r="E70" s="90"/>
      <c r="F70" s="90" t="s">
        <v>63</v>
      </c>
      <c r="G70" s="90"/>
      <c r="H70" s="90" t="s">
        <v>422</v>
      </c>
      <c r="I70" s="90"/>
      <c r="J70" s="90"/>
      <c r="K70" s="90">
        <v>500</v>
      </c>
      <c r="L70" s="90"/>
      <c r="M70" s="28">
        <v>14311</v>
      </c>
      <c r="N70" s="28">
        <v>13966.3</v>
      </c>
      <c r="O70" s="62">
        <f t="shared" si="0"/>
        <v>97.59136328698203</v>
      </c>
    </row>
    <row r="71" spans="1:15" ht="26.25" thickBot="1">
      <c r="A71" s="27"/>
      <c r="B71" s="40" t="s">
        <v>84</v>
      </c>
      <c r="C71" s="53"/>
      <c r="D71" s="90" t="s">
        <v>65</v>
      </c>
      <c r="E71" s="90"/>
      <c r="F71" s="90" t="s">
        <v>65</v>
      </c>
      <c r="G71" s="90"/>
      <c r="H71" s="90" t="s">
        <v>442</v>
      </c>
      <c r="I71" s="90"/>
      <c r="J71" s="90"/>
      <c r="K71" s="90">
        <v>500</v>
      </c>
      <c r="L71" s="90"/>
      <c r="M71" s="28">
        <v>250</v>
      </c>
      <c r="N71" s="28">
        <v>235.3</v>
      </c>
      <c r="O71" s="62">
        <f t="shared" si="0"/>
        <v>94.12</v>
      </c>
    </row>
    <row r="72" spans="1:15" ht="16.5" thickBot="1">
      <c r="A72" s="27"/>
      <c r="B72" s="42" t="s">
        <v>428</v>
      </c>
      <c r="C72" s="42"/>
      <c r="D72" s="101" t="s">
        <v>68</v>
      </c>
      <c r="E72" s="103"/>
      <c r="F72" s="101" t="s">
        <v>68</v>
      </c>
      <c r="G72" s="103"/>
      <c r="H72" s="101" t="s">
        <v>253</v>
      </c>
      <c r="I72" s="102"/>
      <c r="J72" s="103"/>
      <c r="K72" s="101" t="s">
        <v>70</v>
      </c>
      <c r="L72" s="103"/>
      <c r="M72" s="55">
        <f>M73</f>
        <v>603.2</v>
      </c>
      <c r="N72" s="55">
        <f>N73</f>
        <v>432.8</v>
      </c>
      <c r="O72" s="62">
        <f t="shared" si="0"/>
        <v>71.75066312997347</v>
      </c>
    </row>
    <row r="73" spans="1:15" ht="16.5" thickBot="1">
      <c r="A73" s="27"/>
      <c r="B73" s="40" t="s">
        <v>429</v>
      </c>
      <c r="C73" s="53"/>
      <c r="D73" s="98" t="s">
        <v>68</v>
      </c>
      <c r="E73" s="99"/>
      <c r="F73" s="98" t="s">
        <v>68</v>
      </c>
      <c r="G73" s="99"/>
      <c r="H73" s="98" t="s">
        <v>234</v>
      </c>
      <c r="I73" s="100"/>
      <c r="J73" s="99"/>
      <c r="K73" s="98" t="s">
        <v>42</v>
      </c>
      <c r="L73" s="99"/>
      <c r="M73" s="28">
        <v>603.2</v>
      </c>
      <c r="N73" s="28">
        <v>432.8</v>
      </c>
      <c r="O73" s="62">
        <f t="shared" si="0"/>
        <v>71.75066312997347</v>
      </c>
    </row>
    <row r="74" spans="1:15" ht="26.25" thickBot="1">
      <c r="A74" s="71"/>
      <c r="B74" s="54" t="s">
        <v>239</v>
      </c>
      <c r="C74" s="42"/>
      <c r="D74" s="91" t="s">
        <v>69</v>
      </c>
      <c r="E74" s="91"/>
      <c r="F74" s="91" t="s">
        <v>67</v>
      </c>
      <c r="G74" s="91"/>
      <c r="H74" s="91" t="s">
        <v>75</v>
      </c>
      <c r="I74" s="91"/>
      <c r="J74" s="91"/>
      <c r="K74" s="91" t="s">
        <v>70</v>
      </c>
      <c r="L74" s="91"/>
      <c r="M74" s="55">
        <f aca="true" t="shared" si="5" ref="M74:N77">M75</f>
        <v>1645</v>
      </c>
      <c r="N74" s="55">
        <f t="shared" si="5"/>
        <v>1639</v>
      </c>
      <c r="O74" s="62">
        <f t="shared" si="0"/>
        <v>99.63525835866261</v>
      </c>
    </row>
    <row r="75" spans="1:15" ht="16.5" thickBot="1">
      <c r="A75" s="27"/>
      <c r="B75" s="54" t="s">
        <v>240</v>
      </c>
      <c r="C75" s="42"/>
      <c r="D75" s="90" t="s">
        <v>69</v>
      </c>
      <c r="E75" s="90"/>
      <c r="F75" s="90" t="s">
        <v>61</v>
      </c>
      <c r="G75" s="90"/>
      <c r="H75" s="90" t="s">
        <v>75</v>
      </c>
      <c r="I75" s="90"/>
      <c r="J75" s="90"/>
      <c r="K75" s="90" t="s">
        <v>70</v>
      </c>
      <c r="L75" s="90"/>
      <c r="M75" s="28">
        <f t="shared" si="5"/>
        <v>1645</v>
      </c>
      <c r="N75" s="28">
        <f t="shared" si="5"/>
        <v>1639</v>
      </c>
      <c r="O75" s="62">
        <f t="shared" si="0"/>
        <v>99.63525835866261</v>
      </c>
    </row>
    <row r="76" spans="1:15" ht="39" thickBot="1">
      <c r="A76" s="27"/>
      <c r="B76" s="40" t="s">
        <v>246</v>
      </c>
      <c r="C76" s="41"/>
      <c r="D76" s="90" t="s">
        <v>69</v>
      </c>
      <c r="E76" s="90"/>
      <c r="F76" s="90" t="s">
        <v>61</v>
      </c>
      <c r="G76" s="90"/>
      <c r="H76" s="90" t="s">
        <v>247</v>
      </c>
      <c r="I76" s="90"/>
      <c r="J76" s="90"/>
      <c r="K76" s="90" t="s">
        <v>70</v>
      </c>
      <c r="L76" s="90"/>
      <c r="M76" s="28">
        <f t="shared" si="5"/>
        <v>1645</v>
      </c>
      <c r="N76" s="28">
        <f t="shared" si="5"/>
        <v>1639</v>
      </c>
      <c r="O76" s="62">
        <f t="shared" si="0"/>
        <v>99.63525835866261</v>
      </c>
    </row>
    <row r="77" spans="1:15" ht="39" thickBot="1">
      <c r="A77" s="27"/>
      <c r="B77" s="40" t="s">
        <v>250</v>
      </c>
      <c r="C77" s="41"/>
      <c r="D77" s="90" t="s">
        <v>69</v>
      </c>
      <c r="E77" s="90"/>
      <c r="F77" s="90" t="s">
        <v>61</v>
      </c>
      <c r="G77" s="90"/>
      <c r="H77" s="90" t="s">
        <v>251</v>
      </c>
      <c r="I77" s="90"/>
      <c r="J77" s="90"/>
      <c r="K77" s="90" t="s">
        <v>70</v>
      </c>
      <c r="L77" s="90"/>
      <c r="M77" s="28">
        <f t="shared" si="5"/>
        <v>1645</v>
      </c>
      <c r="N77" s="28">
        <f t="shared" si="5"/>
        <v>1639</v>
      </c>
      <c r="O77" s="62">
        <f t="shared" si="0"/>
        <v>99.63525835866261</v>
      </c>
    </row>
    <row r="78" spans="1:15" ht="16.5" thickBot="1">
      <c r="A78" s="27"/>
      <c r="B78" s="40" t="s">
        <v>106</v>
      </c>
      <c r="C78" s="41"/>
      <c r="D78" s="90" t="s">
        <v>69</v>
      </c>
      <c r="E78" s="90"/>
      <c r="F78" s="90" t="s">
        <v>61</v>
      </c>
      <c r="G78" s="90"/>
      <c r="H78" s="90" t="s">
        <v>251</v>
      </c>
      <c r="I78" s="90"/>
      <c r="J78" s="90"/>
      <c r="K78" s="90" t="s">
        <v>52</v>
      </c>
      <c r="L78" s="90"/>
      <c r="M78" s="28">
        <v>1645</v>
      </c>
      <c r="N78" s="28">
        <v>1639</v>
      </c>
      <c r="O78" s="62">
        <f t="shared" si="0"/>
        <v>99.63525835866261</v>
      </c>
    </row>
    <row r="79" spans="1:15" ht="26.25" thickBot="1">
      <c r="A79" s="71"/>
      <c r="B79" s="54" t="s">
        <v>260</v>
      </c>
      <c r="C79" s="76"/>
      <c r="D79" s="91" t="s">
        <v>71</v>
      </c>
      <c r="E79" s="91"/>
      <c r="F79" s="91" t="s">
        <v>67</v>
      </c>
      <c r="G79" s="91"/>
      <c r="H79" s="91" t="s">
        <v>75</v>
      </c>
      <c r="I79" s="91"/>
      <c r="J79" s="91"/>
      <c r="K79" s="91" t="s">
        <v>70</v>
      </c>
      <c r="L79" s="91"/>
      <c r="M79" s="55">
        <f aca="true" t="shared" si="6" ref="M79:N81">M80</f>
        <v>1500</v>
      </c>
      <c r="N79" s="55">
        <f t="shared" si="6"/>
        <v>1240.8</v>
      </c>
      <c r="O79" s="62">
        <f aca="true" t="shared" si="7" ref="O79:O143">N79/M79*100</f>
        <v>82.72</v>
      </c>
    </row>
    <row r="80" spans="1:15" ht="16.5" thickBot="1">
      <c r="A80" s="27"/>
      <c r="B80" s="40" t="s">
        <v>277</v>
      </c>
      <c r="C80" s="41"/>
      <c r="D80" s="90" t="s">
        <v>71</v>
      </c>
      <c r="E80" s="90"/>
      <c r="F80" s="90" t="s">
        <v>69</v>
      </c>
      <c r="G80" s="90"/>
      <c r="H80" s="90" t="s">
        <v>75</v>
      </c>
      <c r="I80" s="90"/>
      <c r="J80" s="90"/>
      <c r="K80" s="90" t="s">
        <v>70</v>
      </c>
      <c r="L80" s="90"/>
      <c r="M80" s="28">
        <f t="shared" si="6"/>
        <v>1500</v>
      </c>
      <c r="N80" s="28">
        <f t="shared" si="6"/>
        <v>1240.8</v>
      </c>
      <c r="O80" s="62">
        <f t="shared" si="7"/>
        <v>82.72</v>
      </c>
    </row>
    <row r="81" spans="1:15" ht="26.25" thickBot="1">
      <c r="A81" s="27"/>
      <c r="B81" s="40" t="s">
        <v>278</v>
      </c>
      <c r="C81" s="41"/>
      <c r="D81" s="90" t="s">
        <v>71</v>
      </c>
      <c r="E81" s="90"/>
      <c r="F81" s="90" t="s">
        <v>69</v>
      </c>
      <c r="G81" s="90"/>
      <c r="H81" s="90" t="s">
        <v>279</v>
      </c>
      <c r="I81" s="90"/>
      <c r="J81" s="90"/>
      <c r="K81" s="90" t="s">
        <v>70</v>
      </c>
      <c r="L81" s="90"/>
      <c r="M81" s="28">
        <f t="shared" si="6"/>
        <v>1500</v>
      </c>
      <c r="N81" s="28">
        <f t="shared" si="6"/>
        <v>1240.8</v>
      </c>
      <c r="O81" s="62">
        <f t="shared" si="7"/>
        <v>82.72</v>
      </c>
    </row>
    <row r="82" spans="1:15" ht="26.25" thickBot="1">
      <c r="A82" s="27"/>
      <c r="B82" s="40" t="s">
        <v>84</v>
      </c>
      <c r="C82" s="41"/>
      <c r="D82" s="90" t="s">
        <v>71</v>
      </c>
      <c r="E82" s="90"/>
      <c r="F82" s="90" t="s">
        <v>69</v>
      </c>
      <c r="G82" s="90"/>
      <c r="H82" s="90" t="s">
        <v>281</v>
      </c>
      <c r="I82" s="90"/>
      <c r="J82" s="90"/>
      <c r="K82" s="90" t="s">
        <v>42</v>
      </c>
      <c r="L82" s="90"/>
      <c r="M82" s="28">
        <v>1500</v>
      </c>
      <c r="N82" s="28">
        <v>1240.8</v>
      </c>
      <c r="O82" s="62">
        <f aca="true" t="shared" si="8" ref="O82:O89">N82/M82*100</f>
        <v>82.72</v>
      </c>
    </row>
    <row r="83" spans="1:15" ht="16.5" hidden="1" thickBot="1">
      <c r="A83" s="27"/>
      <c r="B83" s="54" t="s">
        <v>107</v>
      </c>
      <c r="C83" s="63"/>
      <c r="D83" s="91" t="s">
        <v>61</v>
      </c>
      <c r="E83" s="91"/>
      <c r="F83" s="91">
        <v>14</v>
      </c>
      <c r="G83" s="91"/>
      <c r="H83" s="91" t="s">
        <v>108</v>
      </c>
      <c r="I83" s="91"/>
      <c r="J83" s="91"/>
      <c r="K83" s="91" t="s">
        <v>79</v>
      </c>
      <c r="L83" s="91"/>
      <c r="M83" s="55"/>
      <c r="N83" s="55"/>
      <c r="O83" s="62" t="e">
        <f t="shared" si="8"/>
        <v>#DIV/0!</v>
      </c>
    </row>
    <row r="84" spans="1:15" ht="64.5" hidden="1" thickBot="1">
      <c r="A84" s="27"/>
      <c r="B84" s="40" t="s">
        <v>80</v>
      </c>
      <c r="C84" s="53"/>
      <c r="D84" s="91" t="s">
        <v>61</v>
      </c>
      <c r="E84" s="91"/>
      <c r="F84" s="90">
        <v>14</v>
      </c>
      <c r="G84" s="90"/>
      <c r="H84" s="90" t="s">
        <v>81</v>
      </c>
      <c r="I84" s="90"/>
      <c r="J84" s="90"/>
      <c r="K84" s="90" t="s">
        <v>70</v>
      </c>
      <c r="L84" s="90"/>
      <c r="M84" s="28"/>
      <c r="N84" s="28"/>
      <c r="O84" s="62" t="e">
        <f t="shared" si="8"/>
        <v>#DIV/0!</v>
      </c>
    </row>
    <row r="85" spans="1:15" ht="48" customHeight="1" hidden="1">
      <c r="A85" s="27"/>
      <c r="B85" s="40" t="s">
        <v>87</v>
      </c>
      <c r="C85" s="41"/>
      <c r="D85" s="91" t="s">
        <v>61</v>
      </c>
      <c r="E85" s="91"/>
      <c r="F85" s="90">
        <v>14</v>
      </c>
      <c r="G85" s="90"/>
      <c r="H85" s="90" t="s">
        <v>88</v>
      </c>
      <c r="I85" s="90"/>
      <c r="J85" s="90"/>
      <c r="K85" s="90" t="s">
        <v>70</v>
      </c>
      <c r="L85" s="90"/>
      <c r="M85" s="28"/>
      <c r="N85" s="28"/>
      <c r="O85" s="62" t="e">
        <f t="shared" si="8"/>
        <v>#DIV/0!</v>
      </c>
    </row>
    <row r="86" spans="1:15" ht="26.25" hidden="1" thickBot="1">
      <c r="A86" s="27"/>
      <c r="B86" s="40" t="s">
        <v>84</v>
      </c>
      <c r="C86" s="53"/>
      <c r="D86" s="91" t="s">
        <v>61</v>
      </c>
      <c r="E86" s="91"/>
      <c r="F86" s="90">
        <v>14</v>
      </c>
      <c r="G86" s="90"/>
      <c r="H86" s="90" t="s">
        <v>88</v>
      </c>
      <c r="I86" s="90"/>
      <c r="J86" s="90"/>
      <c r="K86" s="90">
        <v>500</v>
      </c>
      <c r="L86" s="90"/>
      <c r="M86" s="28"/>
      <c r="N86" s="28"/>
      <c r="O86" s="62" t="e">
        <f t="shared" si="8"/>
        <v>#DIV/0!</v>
      </c>
    </row>
    <row r="87" spans="1:15" ht="16.5" thickBot="1">
      <c r="A87" s="27"/>
      <c r="B87" s="54" t="s">
        <v>443</v>
      </c>
      <c r="C87" s="53"/>
      <c r="D87" s="101" t="s">
        <v>17</v>
      </c>
      <c r="E87" s="103"/>
      <c r="F87" s="101" t="s">
        <v>67</v>
      </c>
      <c r="G87" s="103"/>
      <c r="H87" s="101" t="s">
        <v>75</v>
      </c>
      <c r="I87" s="102"/>
      <c r="J87" s="103"/>
      <c r="K87" s="101" t="s">
        <v>70</v>
      </c>
      <c r="L87" s="103"/>
      <c r="M87" s="55">
        <f>M88+M89</f>
        <v>310</v>
      </c>
      <c r="N87" s="55">
        <f>N88+N89</f>
        <v>264.8</v>
      </c>
      <c r="O87" s="62">
        <f t="shared" si="8"/>
        <v>85.41935483870968</v>
      </c>
    </row>
    <row r="88" spans="1:15" ht="16.5" thickBot="1">
      <c r="A88" s="27"/>
      <c r="B88" s="40" t="s">
        <v>283</v>
      </c>
      <c r="C88" s="53"/>
      <c r="D88" s="98" t="s">
        <v>17</v>
      </c>
      <c r="E88" s="99"/>
      <c r="F88" s="98" t="s">
        <v>61</v>
      </c>
      <c r="G88" s="99"/>
      <c r="H88" s="98" t="s">
        <v>287</v>
      </c>
      <c r="I88" s="100"/>
      <c r="J88" s="99"/>
      <c r="K88" s="98" t="s">
        <v>55</v>
      </c>
      <c r="L88" s="99"/>
      <c r="M88" s="28">
        <v>160</v>
      </c>
      <c r="N88" s="28">
        <v>114.8</v>
      </c>
      <c r="O88" s="62">
        <f t="shared" si="8"/>
        <v>71.75</v>
      </c>
    </row>
    <row r="89" spans="1:15" ht="16.5" thickBot="1">
      <c r="A89" s="27"/>
      <c r="B89" s="40" t="s">
        <v>294</v>
      </c>
      <c r="C89" s="53"/>
      <c r="D89" s="98" t="s">
        <v>17</v>
      </c>
      <c r="E89" s="99"/>
      <c r="F89" s="98" t="s">
        <v>63</v>
      </c>
      <c r="G89" s="99"/>
      <c r="H89" s="98" t="s">
        <v>435</v>
      </c>
      <c r="I89" s="100"/>
      <c r="J89" s="99"/>
      <c r="K89" s="98" t="s">
        <v>55</v>
      </c>
      <c r="L89" s="99"/>
      <c r="M89" s="28">
        <v>150</v>
      </c>
      <c r="N89" s="28">
        <v>150</v>
      </c>
      <c r="O89" s="62">
        <f t="shared" si="8"/>
        <v>100</v>
      </c>
    </row>
    <row r="90" spans="1:15" ht="21.75" customHeight="1" thickBot="1">
      <c r="A90" s="71"/>
      <c r="B90" s="54" t="s">
        <v>388</v>
      </c>
      <c r="C90" s="42"/>
      <c r="D90" s="91">
        <v>11</v>
      </c>
      <c r="E90" s="91"/>
      <c r="F90" s="91" t="s">
        <v>67</v>
      </c>
      <c r="G90" s="91"/>
      <c r="H90" s="91" t="s">
        <v>75</v>
      </c>
      <c r="I90" s="91"/>
      <c r="J90" s="91"/>
      <c r="K90" s="91" t="s">
        <v>70</v>
      </c>
      <c r="L90" s="91"/>
      <c r="M90" s="55">
        <v>291.7</v>
      </c>
      <c r="N90" s="55">
        <f>N109</f>
        <v>291.7</v>
      </c>
      <c r="O90" s="62">
        <f t="shared" si="7"/>
        <v>100</v>
      </c>
    </row>
    <row r="91" spans="1:15" ht="0.75" customHeight="1" hidden="1">
      <c r="A91" s="27"/>
      <c r="B91" s="40" t="s">
        <v>390</v>
      </c>
      <c r="C91" s="41"/>
      <c r="D91" s="90">
        <v>11</v>
      </c>
      <c r="E91" s="90"/>
      <c r="F91" s="91" t="s">
        <v>61</v>
      </c>
      <c r="G91" s="91"/>
      <c r="H91" s="90" t="s">
        <v>391</v>
      </c>
      <c r="I91" s="90"/>
      <c r="J91" s="90"/>
      <c r="K91" s="90" t="s">
        <v>70</v>
      </c>
      <c r="L91" s="90"/>
      <c r="M91" s="28"/>
      <c r="N91" s="28"/>
      <c r="O91" s="62" t="e">
        <f t="shared" si="7"/>
        <v>#DIV/0!</v>
      </c>
    </row>
    <row r="92" spans="1:15" ht="16.5" hidden="1" thickBot="1">
      <c r="A92" s="27"/>
      <c r="B92" s="40" t="s">
        <v>390</v>
      </c>
      <c r="C92" s="41"/>
      <c r="D92" s="90">
        <v>11</v>
      </c>
      <c r="E92" s="90"/>
      <c r="F92" s="91" t="s">
        <v>61</v>
      </c>
      <c r="G92" s="91"/>
      <c r="H92" s="90" t="s">
        <v>392</v>
      </c>
      <c r="I92" s="90"/>
      <c r="J92" s="90"/>
      <c r="K92" s="90" t="s">
        <v>70</v>
      </c>
      <c r="L92" s="90"/>
      <c r="M92" s="28"/>
      <c r="N92" s="28"/>
      <c r="O92" s="62" t="e">
        <f t="shared" si="7"/>
        <v>#DIV/0!</v>
      </c>
    </row>
    <row r="93" spans="1:15" ht="39" hidden="1" thickBot="1">
      <c r="A93" s="27"/>
      <c r="B93" s="40" t="s">
        <v>393</v>
      </c>
      <c r="C93" s="64"/>
      <c r="D93" s="90">
        <v>11</v>
      </c>
      <c r="E93" s="90"/>
      <c r="F93" s="91" t="s">
        <v>61</v>
      </c>
      <c r="G93" s="91"/>
      <c r="H93" s="90" t="s">
        <v>394</v>
      </c>
      <c r="I93" s="90"/>
      <c r="J93" s="90"/>
      <c r="K93" s="90">
        <v>0</v>
      </c>
      <c r="L93" s="90"/>
      <c r="M93" s="28"/>
      <c r="N93" s="28"/>
      <c r="O93" s="62" t="e">
        <f t="shared" si="7"/>
        <v>#DIV/0!</v>
      </c>
    </row>
    <row r="94" spans="1:15" ht="16.5" hidden="1" thickBot="1">
      <c r="A94" s="27"/>
      <c r="B94" s="40" t="s">
        <v>395</v>
      </c>
      <c r="C94" s="41"/>
      <c r="D94" s="90">
        <v>11</v>
      </c>
      <c r="E94" s="90"/>
      <c r="F94" s="91" t="s">
        <v>61</v>
      </c>
      <c r="G94" s="91"/>
      <c r="H94" s="90" t="s">
        <v>394</v>
      </c>
      <c r="I94" s="90"/>
      <c r="J94" s="90"/>
      <c r="K94" s="90">
        <v>8</v>
      </c>
      <c r="L94" s="90"/>
      <c r="M94" s="28"/>
      <c r="N94" s="28"/>
      <c r="O94" s="62" t="e">
        <f t="shared" si="7"/>
        <v>#DIV/0!</v>
      </c>
    </row>
    <row r="95" spans="1:15" ht="51.75" hidden="1" thickBot="1">
      <c r="A95" s="27"/>
      <c r="B95" s="40" t="s">
        <v>0</v>
      </c>
      <c r="C95" s="41"/>
      <c r="D95" s="90">
        <v>11</v>
      </c>
      <c r="E95" s="90"/>
      <c r="F95" s="91" t="s">
        <v>61</v>
      </c>
      <c r="G95" s="91"/>
      <c r="H95" s="90" t="s">
        <v>1</v>
      </c>
      <c r="I95" s="90"/>
      <c r="J95" s="90"/>
      <c r="K95" s="90">
        <v>0</v>
      </c>
      <c r="L95" s="90"/>
      <c r="M95" s="28"/>
      <c r="N95" s="28"/>
      <c r="O95" s="62" t="e">
        <f t="shared" si="7"/>
        <v>#DIV/0!</v>
      </c>
    </row>
    <row r="96" spans="1:15" ht="16.5" hidden="1" thickBot="1">
      <c r="A96" s="27"/>
      <c r="B96" s="40" t="s">
        <v>395</v>
      </c>
      <c r="C96" s="41"/>
      <c r="D96" s="90">
        <v>11</v>
      </c>
      <c r="E96" s="90"/>
      <c r="F96" s="91" t="s">
        <v>61</v>
      </c>
      <c r="G96" s="91"/>
      <c r="H96" s="90" t="s">
        <v>1</v>
      </c>
      <c r="I96" s="90"/>
      <c r="J96" s="90"/>
      <c r="K96" s="90" t="s">
        <v>70</v>
      </c>
      <c r="L96" s="90"/>
      <c r="M96" s="28"/>
      <c r="N96" s="28"/>
      <c r="O96" s="62" t="e">
        <f t="shared" si="7"/>
        <v>#DIV/0!</v>
      </c>
    </row>
    <row r="97" spans="1:15" ht="39" hidden="1" thickBot="1">
      <c r="A97" s="27"/>
      <c r="B97" s="40" t="s">
        <v>2</v>
      </c>
      <c r="C97" s="41"/>
      <c r="D97" s="90">
        <v>11</v>
      </c>
      <c r="E97" s="90"/>
      <c r="F97" s="91" t="s">
        <v>61</v>
      </c>
      <c r="G97" s="91"/>
      <c r="H97" s="90" t="s">
        <v>3</v>
      </c>
      <c r="I97" s="90"/>
      <c r="J97" s="90"/>
      <c r="K97" s="90" t="s">
        <v>70</v>
      </c>
      <c r="L97" s="90"/>
      <c r="M97" s="28"/>
      <c r="N97" s="28"/>
      <c r="O97" s="62" t="e">
        <f t="shared" si="7"/>
        <v>#DIV/0!</v>
      </c>
    </row>
    <row r="98" spans="1:15" ht="16.5" hidden="1" thickBot="1">
      <c r="A98" s="27"/>
      <c r="B98" s="40" t="s">
        <v>395</v>
      </c>
      <c r="C98" s="41"/>
      <c r="D98" s="90">
        <v>11</v>
      </c>
      <c r="E98" s="90"/>
      <c r="F98" s="91" t="s">
        <v>61</v>
      </c>
      <c r="G98" s="91"/>
      <c r="H98" s="90" t="s">
        <v>3</v>
      </c>
      <c r="I98" s="90"/>
      <c r="J98" s="90"/>
      <c r="K98" s="90" t="s">
        <v>18</v>
      </c>
      <c r="L98" s="90"/>
      <c r="M98" s="28"/>
      <c r="N98" s="28"/>
      <c r="O98" s="62" t="e">
        <f t="shared" si="7"/>
        <v>#DIV/0!</v>
      </c>
    </row>
    <row r="99" spans="1:15" ht="19.5" customHeight="1" hidden="1">
      <c r="A99" s="27"/>
      <c r="B99" s="40" t="s">
        <v>4</v>
      </c>
      <c r="C99" s="41"/>
      <c r="D99" s="90">
        <v>11</v>
      </c>
      <c r="E99" s="90"/>
      <c r="F99" s="91" t="s">
        <v>61</v>
      </c>
      <c r="G99" s="91"/>
      <c r="H99" s="90" t="s">
        <v>5</v>
      </c>
      <c r="I99" s="90"/>
      <c r="J99" s="90"/>
      <c r="K99" s="90">
        <v>0</v>
      </c>
      <c r="L99" s="90"/>
      <c r="M99" s="28"/>
      <c r="N99" s="28"/>
      <c r="O99" s="62" t="e">
        <f t="shared" si="7"/>
        <v>#DIV/0!</v>
      </c>
    </row>
    <row r="100" spans="1:15" ht="16.5" customHeight="1" hidden="1">
      <c r="A100" s="27"/>
      <c r="B100" s="40" t="s">
        <v>6</v>
      </c>
      <c r="C100" s="41"/>
      <c r="D100" s="90">
        <v>11</v>
      </c>
      <c r="E100" s="90"/>
      <c r="F100" s="91" t="s">
        <v>61</v>
      </c>
      <c r="G100" s="91"/>
      <c r="H100" s="90" t="s">
        <v>7</v>
      </c>
      <c r="I100" s="90"/>
      <c r="J100" s="90"/>
      <c r="K100" s="90">
        <v>0</v>
      </c>
      <c r="L100" s="90"/>
      <c r="M100" s="28"/>
      <c r="N100" s="28"/>
      <c r="O100" s="62" t="e">
        <f t="shared" si="7"/>
        <v>#DIV/0!</v>
      </c>
    </row>
    <row r="101" spans="1:15" ht="16.5" hidden="1" thickBot="1">
      <c r="A101" s="27"/>
      <c r="B101" s="40" t="s">
        <v>8</v>
      </c>
      <c r="C101" s="41"/>
      <c r="D101" s="90">
        <v>11</v>
      </c>
      <c r="E101" s="90"/>
      <c r="F101" s="91" t="s">
        <v>61</v>
      </c>
      <c r="G101" s="91"/>
      <c r="H101" s="90" t="s">
        <v>7</v>
      </c>
      <c r="I101" s="90"/>
      <c r="J101" s="90"/>
      <c r="K101" s="90">
        <v>7</v>
      </c>
      <c r="L101" s="90"/>
      <c r="M101" s="28"/>
      <c r="N101" s="28"/>
      <c r="O101" s="62" t="e">
        <f t="shared" si="7"/>
        <v>#DIV/0!</v>
      </c>
    </row>
    <row r="102" spans="1:15" ht="20.25" customHeight="1" hidden="1">
      <c r="A102" s="27"/>
      <c r="B102" s="40" t="s">
        <v>9</v>
      </c>
      <c r="C102" s="41"/>
      <c r="D102" s="90">
        <v>11</v>
      </c>
      <c r="E102" s="90"/>
      <c r="F102" s="91" t="s">
        <v>61</v>
      </c>
      <c r="G102" s="91"/>
      <c r="H102" s="90" t="s">
        <v>10</v>
      </c>
      <c r="I102" s="90"/>
      <c r="J102" s="90"/>
      <c r="K102" s="90">
        <v>0</v>
      </c>
      <c r="L102" s="90"/>
      <c r="M102" s="28"/>
      <c r="N102" s="28"/>
      <c r="O102" s="62" t="e">
        <f t="shared" si="7"/>
        <v>#DIV/0!</v>
      </c>
    </row>
    <row r="103" spans="1:15" ht="0.75" customHeight="1" hidden="1">
      <c r="A103" s="27"/>
      <c r="B103" s="40" t="s">
        <v>8</v>
      </c>
      <c r="C103" s="41"/>
      <c r="D103" s="90">
        <v>11</v>
      </c>
      <c r="E103" s="90"/>
      <c r="F103" s="91" t="s">
        <v>61</v>
      </c>
      <c r="G103" s="91"/>
      <c r="H103" s="90" t="s">
        <v>10</v>
      </c>
      <c r="I103" s="90"/>
      <c r="J103" s="90"/>
      <c r="K103" s="90">
        <v>7</v>
      </c>
      <c r="L103" s="90"/>
      <c r="M103" s="28"/>
      <c r="N103" s="28"/>
      <c r="O103" s="62" t="e">
        <f t="shared" si="7"/>
        <v>#DIV/0!</v>
      </c>
    </row>
    <row r="104" spans="1:15" ht="21" customHeight="1" hidden="1">
      <c r="A104" s="27"/>
      <c r="B104" s="40" t="s">
        <v>11</v>
      </c>
      <c r="C104" s="41"/>
      <c r="D104" s="90">
        <v>11</v>
      </c>
      <c r="E104" s="90"/>
      <c r="F104" s="91" t="s">
        <v>61</v>
      </c>
      <c r="G104" s="91"/>
      <c r="H104" s="90" t="s">
        <v>12</v>
      </c>
      <c r="I104" s="90"/>
      <c r="J104" s="90"/>
      <c r="K104" s="90">
        <v>0</v>
      </c>
      <c r="L104" s="90"/>
      <c r="M104" s="28"/>
      <c r="N104" s="28"/>
      <c r="O104" s="62" t="e">
        <f t="shared" si="7"/>
        <v>#DIV/0!</v>
      </c>
    </row>
    <row r="105" spans="1:15" ht="16.5" hidden="1" thickBot="1">
      <c r="A105" s="27"/>
      <c r="B105" s="40" t="s">
        <v>8</v>
      </c>
      <c r="C105" s="41"/>
      <c r="D105" s="90">
        <v>11</v>
      </c>
      <c r="E105" s="90"/>
      <c r="F105" s="91" t="s">
        <v>61</v>
      </c>
      <c r="G105" s="91"/>
      <c r="H105" s="90" t="s">
        <v>12</v>
      </c>
      <c r="I105" s="90"/>
      <c r="J105" s="90"/>
      <c r="K105" s="90">
        <v>7</v>
      </c>
      <c r="L105" s="90"/>
      <c r="M105" s="28"/>
      <c r="N105" s="28"/>
      <c r="O105" s="62" t="e">
        <f t="shared" si="7"/>
        <v>#DIV/0!</v>
      </c>
    </row>
    <row r="106" spans="1:15" ht="39" hidden="1" thickBot="1">
      <c r="A106" s="27"/>
      <c r="B106" s="40" t="s">
        <v>13</v>
      </c>
      <c r="C106" s="41"/>
      <c r="D106" s="90">
        <v>11</v>
      </c>
      <c r="E106" s="90"/>
      <c r="F106" s="91" t="s">
        <v>61</v>
      </c>
      <c r="G106" s="91"/>
      <c r="H106" s="90" t="s">
        <v>14</v>
      </c>
      <c r="I106" s="90"/>
      <c r="J106" s="90"/>
      <c r="K106" s="90">
        <v>0</v>
      </c>
      <c r="L106" s="90"/>
      <c r="M106" s="28"/>
      <c r="N106" s="28"/>
      <c r="O106" s="62" t="e">
        <f t="shared" si="7"/>
        <v>#DIV/0!</v>
      </c>
    </row>
    <row r="107" spans="1:15" ht="16.5" hidden="1" thickBot="1">
      <c r="A107" s="27"/>
      <c r="B107" s="40" t="s">
        <v>8</v>
      </c>
      <c r="C107" s="41"/>
      <c r="D107" s="90">
        <v>11</v>
      </c>
      <c r="E107" s="90"/>
      <c r="F107" s="91" t="s">
        <v>61</v>
      </c>
      <c r="G107" s="91"/>
      <c r="H107" s="90" t="s">
        <v>14</v>
      </c>
      <c r="I107" s="90"/>
      <c r="J107" s="90"/>
      <c r="K107" s="90">
        <v>7</v>
      </c>
      <c r="L107" s="90"/>
      <c r="M107" s="28"/>
      <c r="N107" s="28"/>
      <c r="O107" s="62" t="e">
        <f t="shared" si="7"/>
        <v>#DIV/0!</v>
      </c>
    </row>
    <row r="108" spans="1:15" ht="26.25" hidden="1" thickBot="1">
      <c r="A108" s="27"/>
      <c r="B108" s="54" t="s">
        <v>48</v>
      </c>
      <c r="C108" s="42"/>
      <c r="D108" s="91">
        <v>11</v>
      </c>
      <c r="E108" s="91"/>
      <c r="F108" s="91">
        <v>3</v>
      </c>
      <c r="G108" s="91"/>
      <c r="H108" s="91" t="s">
        <v>75</v>
      </c>
      <c r="I108" s="91"/>
      <c r="J108" s="91"/>
      <c r="K108" s="91" t="s">
        <v>70</v>
      </c>
      <c r="L108" s="91"/>
      <c r="M108" s="28"/>
      <c r="N108" s="28"/>
      <c r="O108" s="62" t="e">
        <f t="shared" si="7"/>
        <v>#DIV/0!</v>
      </c>
    </row>
    <row r="109" spans="1:15" ht="29.25" customHeight="1" thickBot="1">
      <c r="A109" s="27"/>
      <c r="B109" s="40" t="s">
        <v>49</v>
      </c>
      <c r="C109" s="41"/>
      <c r="D109" s="90">
        <v>11</v>
      </c>
      <c r="E109" s="90"/>
      <c r="F109" s="90" t="s">
        <v>64</v>
      </c>
      <c r="G109" s="90"/>
      <c r="H109" s="90" t="s">
        <v>75</v>
      </c>
      <c r="I109" s="90"/>
      <c r="J109" s="90"/>
      <c r="K109" s="90" t="s">
        <v>70</v>
      </c>
      <c r="L109" s="90"/>
      <c r="M109" s="28">
        <f aca="true" t="shared" si="9" ref="M109:N111">M110</f>
        <v>291.7</v>
      </c>
      <c r="N109" s="28">
        <f t="shared" si="9"/>
        <v>291.7</v>
      </c>
      <c r="O109" s="62">
        <f t="shared" si="7"/>
        <v>100</v>
      </c>
    </row>
    <row r="110" spans="1:15" ht="16.5" thickBot="1">
      <c r="A110" s="27"/>
      <c r="B110" s="40" t="s">
        <v>388</v>
      </c>
      <c r="C110" s="41"/>
      <c r="D110" s="90">
        <v>11</v>
      </c>
      <c r="E110" s="90"/>
      <c r="F110" s="90" t="s">
        <v>64</v>
      </c>
      <c r="G110" s="90"/>
      <c r="H110" s="90" t="s">
        <v>47</v>
      </c>
      <c r="I110" s="90"/>
      <c r="J110" s="90"/>
      <c r="K110" s="90" t="s">
        <v>70</v>
      </c>
      <c r="L110" s="90"/>
      <c r="M110" s="28">
        <v>291.7</v>
      </c>
      <c r="N110" s="28">
        <v>291.7</v>
      </c>
      <c r="O110" s="62">
        <f t="shared" si="7"/>
        <v>100</v>
      </c>
    </row>
    <row r="111" spans="1:15" ht="102.75" thickBot="1">
      <c r="A111" s="27"/>
      <c r="B111" s="65" t="s">
        <v>59</v>
      </c>
      <c r="C111" s="41"/>
      <c r="D111" s="90">
        <v>11</v>
      </c>
      <c r="E111" s="90"/>
      <c r="F111" s="90" t="s">
        <v>64</v>
      </c>
      <c r="G111" s="90"/>
      <c r="H111" s="90" t="s">
        <v>60</v>
      </c>
      <c r="I111" s="90"/>
      <c r="J111" s="90"/>
      <c r="K111" s="90" t="s">
        <v>70</v>
      </c>
      <c r="L111" s="90"/>
      <c r="M111" s="28">
        <f t="shared" si="9"/>
        <v>291.7</v>
      </c>
      <c r="N111" s="28">
        <f t="shared" si="9"/>
        <v>291.7</v>
      </c>
      <c r="O111" s="62">
        <f t="shared" si="7"/>
        <v>100</v>
      </c>
    </row>
    <row r="112" spans="1:15" ht="16.5" thickBot="1">
      <c r="A112" s="27"/>
      <c r="B112" s="40" t="s">
        <v>51</v>
      </c>
      <c r="C112" s="41"/>
      <c r="D112" s="90">
        <v>11</v>
      </c>
      <c r="E112" s="90"/>
      <c r="F112" s="90" t="s">
        <v>64</v>
      </c>
      <c r="G112" s="90"/>
      <c r="H112" s="90" t="s">
        <v>60</v>
      </c>
      <c r="I112" s="90"/>
      <c r="J112" s="90"/>
      <c r="K112" s="90" t="s">
        <v>19</v>
      </c>
      <c r="L112" s="90"/>
      <c r="M112" s="28">
        <v>291.7</v>
      </c>
      <c r="N112" s="28">
        <v>291.7</v>
      </c>
      <c r="O112" s="62">
        <f t="shared" si="7"/>
        <v>100</v>
      </c>
    </row>
    <row r="113" spans="1:15" ht="0.75" customHeight="1" hidden="1">
      <c r="A113" s="27"/>
      <c r="B113" s="40" t="s">
        <v>113</v>
      </c>
      <c r="C113" s="41"/>
      <c r="D113" s="91" t="s">
        <v>71</v>
      </c>
      <c r="E113" s="91"/>
      <c r="F113" s="91" t="s">
        <v>61</v>
      </c>
      <c r="G113" s="91"/>
      <c r="H113" s="90" t="s">
        <v>264</v>
      </c>
      <c r="I113" s="90"/>
      <c r="J113" s="90"/>
      <c r="K113" s="90" t="s">
        <v>53</v>
      </c>
      <c r="L113" s="90"/>
      <c r="M113" s="28"/>
      <c r="N113" s="28"/>
      <c r="O113" s="62" t="e">
        <f t="shared" si="7"/>
        <v>#DIV/0!</v>
      </c>
    </row>
    <row r="114" spans="1:15" ht="26.25" hidden="1" thickBot="1">
      <c r="A114" s="27"/>
      <c r="B114" s="40" t="s">
        <v>265</v>
      </c>
      <c r="C114" s="41"/>
      <c r="D114" s="91" t="s">
        <v>71</v>
      </c>
      <c r="E114" s="91"/>
      <c r="F114" s="91" t="s">
        <v>61</v>
      </c>
      <c r="G114" s="91"/>
      <c r="H114" s="90" t="s">
        <v>266</v>
      </c>
      <c r="I114" s="90"/>
      <c r="J114" s="90"/>
      <c r="K114" s="90" t="s">
        <v>70</v>
      </c>
      <c r="L114" s="90"/>
      <c r="M114" s="28"/>
      <c r="N114" s="28"/>
      <c r="O114" s="62" t="e">
        <f t="shared" si="7"/>
        <v>#DIV/0!</v>
      </c>
    </row>
    <row r="115" spans="1:15" ht="26.25" hidden="1" thickBot="1">
      <c r="A115" s="27"/>
      <c r="B115" s="40" t="s">
        <v>114</v>
      </c>
      <c r="C115" s="41"/>
      <c r="D115" s="91" t="s">
        <v>71</v>
      </c>
      <c r="E115" s="91"/>
      <c r="F115" s="91" t="s">
        <v>61</v>
      </c>
      <c r="G115" s="91"/>
      <c r="H115" s="90" t="s">
        <v>267</v>
      </c>
      <c r="I115" s="90"/>
      <c r="J115" s="90"/>
      <c r="K115" s="90" t="s">
        <v>70</v>
      </c>
      <c r="L115" s="90"/>
      <c r="M115" s="28"/>
      <c r="N115" s="28"/>
      <c r="O115" s="62" t="e">
        <f t="shared" si="7"/>
        <v>#DIV/0!</v>
      </c>
    </row>
    <row r="116" spans="1:15" ht="16.5" hidden="1" thickBot="1">
      <c r="A116" s="27"/>
      <c r="B116" s="40" t="s">
        <v>268</v>
      </c>
      <c r="C116" s="41"/>
      <c r="D116" s="91" t="s">
        <v>71</v>
      </c>
      <c r="E116" s="91"/>
      <c r="F116" s="91" t="s">
        <v>62</v>
      </c>
      <c r="G116" s="91"/>
      <c r="H116" s="90" t="s">
        <v>269</v>
      </c>
      <c r="I116" s="90"/>
      <c r="J116" s="90"/>
      <c r="K116" s="90" t="s">
        <v>70</v>
      </c>
      <c r="L116" s="90"/>
      <c r="M116" s="28"/>
      <c r="N116" s="28"/>
      <c r="O116" s="62" t="e">
        <f t="shared" si="7"/>
        <v>#DIV/0!</v>
      </c>
    </row>
    <row r="117" spans="1:15" ht="26.25" hidden="1" thickBot="1">
      <c r="A117" s="27"/>
      <c r="B117" s="40" t="s">
        <v>114</v>
      </c>
      <c r="C117" s="41"/>
      <c r="D117" s="91" t="s">
        <v>71</v>
      </c>
      <c r="E117" s="91"/>
      <c r="F117" s="91" t="s">
        <v>62</v>
      </c>
      <c r="G117" s="91"/>
      <c r="H117" s="90" t="s">
        <v>270</v>
      </c>
      <c r="I117" s="90"/>
      <c r="J117" s="90"/>
      <c r="K117" s="90" t="s">
        <v>70</v>
      </c>
      <c r="L117" s="90"/>
      <c r="M117" s="28"/>
      <c r="N117" s="28"/>
      <c r="O117" s="62" t="e">
        <f t="shared" si="7"/>
        <v>#DIV/0!</v>
      </c>
    </row>
    <row r="118" spans="1:15" ht="26.25" hidden="1" thickBot="1">
      <c r="A118" s="27"/>
      <c r="B118" s="40" t="s">
        <v>113</v>
      </c>
      <c r="C118" s="41"/>
      <c r="D118" s="91" t="s">
        <v>71</v>
      </c>
      <c r="E118" s="91"/>
      <c r="F118" s="91" t="s">
        <v>62</v>
      </c>
      <c r="G118" s="91"/>
      <c r="H118" s="90" t="s">
        <v>270</v>
      </c>
      <c r="I118" s="90"/>
      <c r="J118" s="90"/>
      <c r="K118" s="90" t="s">
        <v>53</v>
      </c>
      <c r="L118" s="90"/>
      <c r="M118" s="28"/>
      <c r="N118" s="28"/>
      <c r="O118" s="62" t="e">
        <f t="shared" si="7"/>
        <v>#DIV/0!</v>
      </c>
    </row>
    <row r="119" spans="1:15" ht="51.75" hidden="1" thickBot="1">
      <c r="A119" s="27"/>
      <c r="B119" s="40" t="s">
        <v>271</v>
      </c>
      <c r="C119" s="41"/>
      <c r="D119" s="91" t="s">
        <v>71</v>
      </c>
      <c r="E119" s="91"/>
      <c r="F119" s="91" t="s">
        <v>61</v>
      </c>
      <c r="G119" s="91"/>
      <c r="H119" s="90" t="s">
        <v>272</v>
      </c>
      <c r="I119" s="90"/>
      <c r="J119" s="90"/>
      <c r="K119" s="90" t="s">
        <v>70</v>
      </c>
      <c r="L119" s="90"/>
      <c r="M119" s="28"/>
      <c r="N119" s="28"/>
      <c r="O119" s="62" t="e">
        <f t="shared" si="7"/>
        <v>#DIV/0!</v>
      </c>
    </row>
    <row r="120" spans="1:15" ht="26.25" hidden="1" thickBot="1">
      <c r="A120" s="27"/>
      <c r="B120" s="40" t="s">
        <v>113</v>
      </c>
      <c r="C120" s="41"/>
      <c r="D120" s="91" t="s">
        <v>71</v>
      </c>
      <c r="E120" s="91"/>
      <c r="F120" s="91" t="s">
        <v>61</v>
      </c>
      <c r="G120" s="91"/>
      <c r="H120" s="90" t="s">
        <v>272</v>
      </c>
      <c r="I120" s="90"/>
      <c r="J120" s="90"/>
      <c r="K120" s="90" t="s">
        <v>53</v>
      </c>
      <c r="L120" s="90"/>
      <c r="M120" s="28"/>
      <c r="N120" s="28"/>
      <c r="O120" s="62" t="e">
        <f t="shared" si="7"/>
        <v>#DIV/0!</v>
      </c>
    </row>
    <row r="121" spans="1:15" ht="16.5" hidden="1" thickBot="1">
      <c r="A121" s="27"/>
      <c r="B121" s="54" t="s">
        <v>273</v>
      </c>
      <c r="C121" s="42"/>
      <c r="D121" s="91" t="s">
        <v>71</v>
      </c>
      <c r="E121" s="91"/>
      <c r="F121" s="91" t="s">
        <v>64</v>
      </c>
      <c r="G121" s="91"/>
      <c r="H121" s="91" t="s">
        <v>75</v>
      </c>
      <c r="I121" s="91"/>
      <c r="J121" s="91"/>
      <c r="K121" s="91" t="s">
        <v>70</v>
      </c>
      <c r="L121" s="91"/>
      <c r="M121" s="28"/>
      <c r="N121" s="28"/>
      <c r="O121" s="62" t="e">
        <f t="shared" si="7"/>
        <v>#DIV/0!</v>
      </c>
    </row>
    <row r="122" spans="1:15" ht="26.25" hidden="1" thickBot="1">
      <c r="A122" s="27"/>
      <c r="B122" s="40" t="s">
        <v>262</v>
      </c>
      <c r="C122" s="41"/>
      <c r="D122" s="91" t="s">
        <v>71</v>
      </c>
      <c r="E122" s="91"/>
      <c r="F122" s="91" t="s">
        <v>64</v>
      </c>
      <c r="G122" s="91"/>
      <c r="H122" s="90" t="s">
        <v>263</v>
      </c>
      <c r="I122" s="90"/>
      <c r="J122" s="90"/>
      <c r="K122" s="90" t="s">
        <v>70</v>
      </c>
      <c r="L122" s="90"/>
      <c r="M122" s="28"/>
      <c r="N122" s="28"/>
      <c r="O122" s="62" t="e">
        <f t="shared" si="7"/>
        <v>#DIV/0!</v>
      </c>
    </row>
    <row r="123" spans="1:15" ht="9.75" customHeight="1" hidden="1">
      <c r="A123" s="27"/>
      <c r="B123" s="40" t="s">
        <v>114</v>
      </c>
      <c r="C123" s="41"/>
      <c r="D123" s="91" t="s">
        <v>71</v>
      </c>
      <c r="E123" s="91"/>
      <c r="F123" s="91" t="s">
        <v>64</v>
      </c>
      <c r="G123" s="91"/>
      <c r="H123" s="90" t="s">
        <v>264</v>
      </c>
      <c r="I123" s="90"/>
      <c r="J123" s="90"/>
      <c r="K123" s="90" t="s">
        <v>70</v>
      </c>
      <c r="L123" s="90"/>
      <c r="M123" s="28"/>
      <c r="N123" s="28"/>
      <c r="O123" s="62" t="e">
        <f t="shared" si="7"/>
        <v>#DIV/0!</v>
      </c>
    </row>
    <row r="124" spans="1:15" ht="26.25" hidden="1" thickBot="1">
      <c r="A124" s="27"/>
      <c r="B124" s="40" t="s">
        <v>113</v>
      </c>
      <c r="C124" s="41"/>
      <c r="D124" s="91" t="s">
        <v>71</v>
      </c>
      <c r="E124" s="91"/>
      <c r="F124" s="91" t="s">
        <v>64</v>
      </c>
      <c r="G124" s="91"/>
      <c r="H124" s="90" t="s">
        <v>264</v>
      </c>
      <c r="I124" s="90"/>
      <c r="J124" s="90"/>
      <c r="K124" s="90" t="s">
        <v>53</v>
      </c>
      <c r="L124" s="90"/>
      <c r="M124" s="28"/>
      <c r="N124" s="28"/>
      <c r="O124" s="62" t="e">
        <f t="shared" si="7"/>
        <v>#DIV/0!</v>
      </c>
    </row>
    <row r="125" spans="1:15" ht="16.5" hidden="1" thickBot="1">
      <c r="A125" s="27"/>
      <c r="B125" s="40" t="s">
        <v>274</v>
      </c>
      <c r="C125" s="41"/>
      <c r="D125" s="91" t="s">
        <v>71</v>
      </c>
      <c r="E125" s="91"/>
      <c r="F125" s="91" t="s">
        <v>64</v>
      </c>
      <c r="G125" s="91"/>
      <c r="H125" s="90" t="s">
        <v>275</v>
      </c>
      <c r="I125" s="90"/>
      <c r="J125" s="90"/>
      <c r="K125" s="90" t="s">
        <v>70</v>
      </c>
      <c r="L125" s="90"/>
      <c r="M125" s="28"/>
      <c r="N125" s="28"/>
      <c r="O125" s="62" t="e">
        <f t="shared" si="7"/>
        <v>#DIV/0!</v>
      </c>
    </row>
    <row r="126" spans="1:15" ht="26.25" hidden="1" thickBot="1">
      <c r="A126" s="27"/>
      <c r="B126" s="40" t="s">
        <v>114</v>
      </c>
      <c r="C126" s="41"/>
      <c r="D126" s="91" t="s">
        <v>71</v>
      </c>
      <c r="E126" s="91"/>
      <c r="F126" s="91" t="s">
        <v>64</v>
      </c>
      <c r="G126" s="91"/>
      <c r="H126" s="90" t="s">
        <v>276</v>
      </c>
      <c r="I126" s="90"/>
      <c r="J126" s="90"/>
      <c r="K126" s="90" t="s">
        <v>70</v>
      </c>
      <c r="L126" s="90"/>
      <c r="M126" s="28"/>
      <c r="N126" s="28"/>
      <c r="O126" s="62" t="e">
        <f t="shared" si="7"/>
        <v>#DIV/0!</v>
      </c>
    </row>
    <row r="127" spans="1:15" ht="26.25" hidden="1" thickBot="1">
      <c r="A127" s="27"/>
      <c r="B127" s="40" t="s">
        <v>113</v>
      </c>
      <c r="C127" s="41"/>
      <c r="D127" s="91" t="s">
        <v>71</v>
      </c>
      <c r="E127" s="91"/>
      <c r="F127" s="91" t="s">
        <v>64</v>
      </c>
      <c r="G127" s="91"/>
      <c r="H127" s="90" t="s">
        <v>276</v>
      </c>
      <c r="I127" s="90"/>
      <c r="J127" s="90"/>
      <c r="K127" s="90" t="s">
        <v>53</v>
      </c>
      <c r="L127" s="90"/>
      <c r="M127" s="28"/>
      <c r="N127" s="28"/>
      <c r="O127" s="62" t="e">
        <f t="shared" si="7"/>
        <v>#DIV/0!</v>
      </c>
    </row>
    <row r="128" spans="1:15" ht="26.25" hidden="1" thickBot="1">
      <c r="A128" s="27"/>
      <c r="B128" s="40" t="s">
        <v>170</v>
      </c>
      <c r="C128" s="41"/>
      <c r="D128" s="91" t="s">
        <v>71</v>
      </c>
      <c r="E128" s="91"/>
      <c r="F128" s="91" t="s">
        <v>64</v>
      </c>
      <c r="G128" s="91"/>
      <c r="H128" s="90" t="s">
        <v>171</v>
      </c>
      <c r="I128" s="90"/>
      <c r="J128" s="90"/>
      <c r="K128" s="90" t="s">
        <v>70</v>
      </c>
      <c r="L128" s="90"/>
      <c r="M128" s="28"/>
      <c r="N128" s="28"/>
      <c r="O128" s="62" t="e">
        <f t="shared" si="7"/>
        <v>#DIV/0!</v>
      </c>
    </row>
    <row r="129" spans="1:15" ht="51.75" hidden="1" thickBot="1">
      <c r="A129" s="27"/>
      <c r="B129" s="40" t="s">
        <v>271</v>
      </c>
      <c r="C129" s="41"/>
      <c r="D129" s="91" t="s">
        <v>71</v>
      </c>
      <c r="E129" s="91"/>
      <c r="F129" s="91" t="s">
        <v>64</v>
      </c>
      <c r="G129" s="91"/>
      <c r="H129" s="90" t="s">
        <v>272</v>
      </c>
      <c r="I129" s="90"/>
      <c r="J129" s="90"/>
      <c r="K129" s="90" t="s">
        <v>70</v>
      </c>
      <c r="L129" s="90"/>
      <c r="M129" s="28"/>
      <c r="N129" s="28"/>
      <c r="O129" s="62" t="e">
        <f t="shared" si="7"/>
        <v>#DIV/0!</v>
      </c>
    </row>
    <row r="130" spans="1:15" ht="26.25" hidden="1" thickBot="1">
      <c r="A130" s="27"/>
      <c r="B130" s="40" t="s">
        <v>113</v>
      </c>
      <c r="C130" s="41"/>
      <c r="D130" s="91" t="s">
        <v>71</v>
      </c>
      <c r="E130" s="91"/>
      <c r="F130" s="91" t="s">
        <v>64</v>
      </c>
      <c r="G130" s="91"/>
      <c r="H130" s="90" t="s">
        <v>272</v>
      </c>
      <c r="I130" s="90"/>
      <c r="J130" s="90"/>
      <c r="K130" s="90" t="s">
        <v>53</v>
      </c>
      <c r="L130" s="90"/>
      <c r="M130" s="28"/>
      <c r="N130" s="28"/>
      <c r="O130" s="62" t="e">
        <f t="shared" si="7"/>
        <v>#DIV/0!</v>
      </c>
    </row>
    <row r="131" spans="1:15" ht="17.25" customHeight="1" thickBot="1">
      <c r="A131" s="71"/>
      <c r="B131" s="54" t="s">
        <v>404</v>
      </c>
      <c r="C131" s="42"/>
      <c r="D131" s="91" t="s">
        <v>69</v>
      </c>
      <c r="E131" s="91"/>
      <c r="F131" s="91" t="s">
        <v>67</v>
      </c>
      <c r="G131" s="91"/>
      <c r="H131" s="91" t="s">
        <v>75</v>
      </c>
      <c r="I131" s="91"/>
      <c r="J131" s="91"/>
      <c r="K131" s="91" t="s">
        <v>70</v>
      </c>
      <c r="L131" s="91"/>
      <c r="M131" s="55">
        <f>M132+M135</f>
        <v>21311.7</v>
      </c>
      <c r="N131" s="55">
        <f>N132+N135</f>
        <v>19942.7</v>
      </c>
      <c r="O131" s="62">
        <f t="shared" si="7"/>
        <v>93.57629846516234</v>
      </c>
    </row>
    <row r="132" spans="1:15" s="67" customFormat="1" ht="33.75" customHeight="1" thickBot="1">
      <c r="A132" s="27"/>
      <c r="B132" s="40" t="s">
        <v>401</v>
      </c>
      <c r="C132" s="41"/>
      <c r="D132" s="90" t="s">
        <v>69</v>
      </c>
      <c r="E132" s="90"/>
      <c r="F132" s="90" t="s">
        <v>61</v>
      </c>
      <c r="G132" s="90"/>
      <c r="H132" s="90" t="s">
        <v>402</v>
      </c>
      <c r="I132" s="90"/>
      <c r="J132" s="90"/>
      <c r="K132" s="90" t="s">
        <v>70</v>
      </c>
      <c r="L132" s="90"/>
      <c r="M132" s="28">
        <f>M133</f>
        <v>18241.4</v>
      </c>
      <c r="N132" s="28">
        <f>N133</f>
        <v>16942.5</v>
      </c>
      <c r="O132" s="62">
        <f t="shared" si="7"/>
        <v>92.87938425778722</v>
      </c>
    </row>
    <row r="133" spans="1:15" s="67" customFormat="1" ht="33.75" customHeight="1" thickBot="1">
      <c r="A133" s="27"/>
      <c r="B133" s="40" t="s">
        <v>114</v>
      </c>
      <c r="C133" s="41"/>
      <c r="D133" s="90" t="s">
        <v>69</v>
      </c>
      <c r="E133" s="90"/>
      <c r="F133" s="90" t="s">
        <v>61</v>
      </c>
      <c r="G133" s="90"/>
      <c r="H133" s="90" t="s">
        <v>403</v>
      </c>
      <c r="I133" s="90"/>
      <c r="J133" s="90"/>
      <c r="K133" s="90" t="s">
        <v>70</v>
      </c>
      <c r="L133" s="90"/>
      <c r="M133" s="28">
        <f>M134</f>
        <v>18241.4</v>
      </c>
      <c r="N133" s="28">
        <f>N134</f>
        <v>16942.5</v>
      </c>
      <c r="O133" s="62">
        <f t="shared" si="7"/>
        <v>92.87938425778722</v>
      </c>
    </row>
    <row r="134" spans="1:15" s="67" customFormat="1" ht="33.75" customHeight="1" thickBot="1">
      <c r="A134" s="27"/>
      <c r="B134" s="40" t="s">
        <v>113</v>
      </c>
      <c r="C134" s="41"/>
      <c r="D134" s="90" t="s">
        <v>69</v>
      </c>
      <c r="E134" s="90"/>
      <c r="F134" s="90" t="s">
        <v>61</v>
      </c>
      <c r="G134" s="90"/>
      <c r="H134" s="90" t="s">
        <v>403</v>
      </c>
      <c r="I134" s="90"/>
      <c r="J134" s="90"/>
      <c r="K134" s="90" t="s">
        <v>53</v>
      </c>
      <c r="L134" s="90"/>
      <c r="M134" s="28">
        <v>18241.4</v>
      </c>
      <c r="N134" s="28">
        <v>16942.5</v>
      </c>
      <c r="O134" s="62">
        <f t="shared" si="7"/>
        <v>92.87938425778722</v>
      </c>
    </row>
    <row r="135" spans="1:15" ht="16.5" thickBot="1">
      <c r="A135" s="27"/>
      <c r="B135" s="40" t="s">
        <v>241</v>
      </c>
      <c r="C135" s="41"/>
      <c r="D135" s="91" t="s">
        <v>69</v>
      </c>
      <c r="E135" s="91"/>
      <c r="F135" s="91" t="s">
        <v>61</v>
      </c>
      <c r="G135" s="91"/>
      <c r="H135" s="90" t="s">
        <v>242</v>
      </c>
      <c r="I135" s="90"/>
      <c r="J135" s="90"/>
      <c r="K135" s="90" t="s">
        <v>70</v>
      </c>
      <c r="L135" s="90"/>
      <c r="M135" s="28">
        <f>M136</f>
        <v>3070.3</v>
      </c>
      <c r="N135" s="28">
        <f>N136</f>
        <v>3000.2</v>
      </c>
      <c r="O135" s="62">
        <f t="shared" si="7"/>
        <v>97.71683548838874</v>
      </c>
    </row>
    <row r="136" spans="1:15" ht="32.25" customHeight="1" thickBot="1">
      <c r="A136" s="27"/>
      <c r="B136" s="40" t="s">
        <v>114</v>
      </c>
      <c r="C136" s="41"/>
      <c r="D136" s="91" t="s">
        <v>69</v>
      </c>
      <c r="E136" s="91"/>
      <c r="F136" s="91" t="s">
        <v>61</v>
      </c>
      <c r="G136" s="91"/>
      <c r="H136" s="90" t="s">
        <v>243</v>
      </c>
      <c r="I136" s="90"/>
      <c r="J136" s="90"/>
      <c r="K136" s="90" t="s">
        <v>70</v>
      </c>
      <c r="L136" s="90"/>
      <c r="M136" s="28">
        <f>M137</f>
        <v>3070.3</v>
      </c>
      <c r="N136" s="28">
        <f>N137</f>
        <v>3000.2</v>
      </c>
      <c r="O136" s="62">
        <f t="shared" si="7"/>
        <v>97.71683548838874</v>
      </c>
    </row>
    <row r="137" spans="1:15" ht="23.25" customHeight="1" thickBot="1">
      <c r="A137" s="27"/>
      <c r="B137" s="40" t="s">
        <v>113</v>
      </c>
      <c r="C137" s="41"/>
      <c r="D137" s="91" t="s">
        <v>69</v>
      </c>
      <c r="E137" s="91"/>
      <c r="F137" s="91" t="s">
        <v>61</v>
      </c>
      <c r="G137" s="91"/>
      <c r="H137" s="90" t="s">
        <v>243</v>
      </c>
      <c r="I137" s="90"/>
      <c r="J137" s="90"/>
      <c r="K137" s="90" t="s">
        <v>53</v>
      </c>
      <c r="L137" s="90"/>
      <c r="M137" s="28">
        <v>3070.3</v>
      </c>
      <c r="N137" s="28">
        <v>3000.2</v>
      </c>
      <c r="O137" s="62">
        <f t="shared" si="7"/>
        <v>97.71683548838874</v>
      </c>
    </row>
    <row r="138" spans="1:15" ht="25.5" customHeight="1" thickBot="1">
      <c r="A138" s="71"/>
      <c r="B138" s="54" t="s">
        <v>405</v>
      </c>
      <c r="C138" s="42"/>
      <c r="D138" s="91" t="s">
        <v>71</v>
      </c>
      <c r="E138" s="91"/>
      <c r="F138" s="91" t="s">
        <v>67</v>
      </c>
      <c r="G138" s="91"/>
      <c r="H138" s="91" t="s">
        <v>75</v>
      </c>
      <c r="I138" s="91"/>
      <c r="J138" s="91"/>
      <c r="K138" s="91" t="s">
        <v>70</v>
      </c>
      <c r="L138" s="91"/>
      <c r="M138" s="55">
        <f aca="true" t="shared" si="10" ref="M138:N141">M139</f>
        <v>7913</v>
      </c>
      <c r="N138" s="55">
        <f t="shared" si="10"/>
        <v>7782.3</v>
      </c>
      <c r="O138" s="62">
        <f t="shared" si="7"/>
        <v>98.348287627954</v>
      </c>
    </row>
    <row r="139" spans="1:15" ht="16.5" thickBot="1">
      <c r="A139" s="27"/>
      <c r="B139" s="40" t="s">
        <v>277</v>
      </c>
      <c r="C139" s="41"/>
      <c r="D139" s="90" t="s">
        <v>71</v>
      </c>
      <c r="E139" s="90"/>
      <c r="F139" s="90" t="s">
        <v>69</v>
      </c>
      <c r="G139" s="90"/>
      <c r="H139" s="90" t="s">
        <v>75</v>
      </c>
      <c r="I139" s="90"/>
      <c r="J139" s="90"/>
      <c r="K139" s="90" t="s">
        <v>70</v>
      </c>
      <c r="L139" s="90"/>
      <c r="M139" s="28">
        <f t="shared" si="10"/>
        <v>7913</v>
      </c>
      <c r="N139" s="28">
        <f t="shared" si="10"/>
        <v>7782.3</v>
      </c>
      <c r="O139" s="62">
        <f t="shared" si="7"/>
        <v>98.348287627954</v>
      </c>
    </row>
    <row r="140" spans="1:15" ht="26.25" thickBot="1">
      <c r="A140" s="27"/>
      <c r="B140" s="40" t="s">
        <v>278</v>
      </c>
      <c r="C140" s="41"/>
      <c r="D140" s="90" t="s">
        <v>71</v>
      </c>
      <c r="E140" s="90"/>
      <c r="F140" s="90" t="s">
        <v>69</v>
      </c>
      <c r="G140" s="90"/>
      <c r="H140" s="90" t="s">
        <v>279</v>
      </c>
      <c r="I140" s="90"/>
      <c r="J140" s="90"/>
      <c r="K140" s="90" t="s">
        <v>70</v>
      </c>
      <c r="L140" s="90"/>
      <c r="M140" s="28">
        <f t="shared" si="10"/>
        <v>7913</v>
      </c>
      <c r="N140" s="28">
        <f t="shared" si="10"/>
        <v>7782.3</v>
      </c>
      <c r="O140" s="62">
        <f t="shared" si="7"/>
        <v>98.348287627954</v>
      </c>
    </row>
    <row r="141" spans="1:15" ht="25.5" customHeight="1" thickBot="1">
      <c r="A141" s="27"/>
      <c r="B141" s="40" t="s">
        <v>280</v>
      </c>
      <c r="C141" s="41"/>
      <c r="D141" s="90" t="s">
        <v>71</v>
      </c>
      <c r="E141" s="90"/>
      <c r="F141" s="90" t="s">
        <v>69</v>
      </c>
      <c r="G141" s="90"/>
      <c r="H141" s="90" t="s">
        <v>425</v>
      </c>
      <c r="I141" s="90"/>
      <c r="J141" s="90"/>
      <c r="K141" s="90" t="s">
        <v>70</v>
      </c>
      <c r="L141" s="90"/>
      <c r="M141" s="28">
        <f t="shared" si="10"/>
        <v>7913</v>
      </c>
      <c r="N141" s="28">
        <f t="shared" si="10"/>
        <v>7782.3</v>
      </c>
      <c r="O141" s="62">
        <f t="shared" si="7"/>
        <v>98.348287627954</v>
      </c>
    </row>
    <row r="142" spans="1:15" ht="25.5" customHeight="1" thickBot="1">
      <c r="A142" s="27"/>
      <c r="B142" s="40" t="s">
        <v>114</v>
      </c>
      <c r="C142" s="41"/>
      <c r="D142" s="90" t="s">
        <v>71</v>
      </c>
      <c r="E142" s="90"/>
      <c r="F142" s="90" t="s">
        <v>69</v>
      </c>
      <c r="G142" s="90"/>
      <c r="H142" s="90" t="s">
        <v>281</v>
      </c>
      <c r="I142" s="90"/>
      <c r="J142" s="90"/>
      <c r="K142" s="90" t="s">
        <v>42</v>
      </c>
      <c r="L142" s="90"/>
      <c r="M142" s="28">
        <v>7913</v>
      </c>
      <c r="N142" s="28">
        <v>7782.3</v>
      </c>
      <c r="O142" s="62">
        <f t="shared" si="7"/>
        <v>98.348287627954</v>
      </c>
    </row>
    <row r="143" spans="1:15" ht="18.75">
      <c r="A143" s="74"/>
      <c r="B143" s="77" t="s">
        <v>424</v>
      </c>
      <c r="C143" s="78"/>
      <c r="D143" s="110"/>
      <c r="E143" s="110"/>
      <c r="F143" s="110"/>
      <c r="G143" s="110"/>
      <c r="H143" s="110"/>
      <c r="I143" s="110"/>
      <c r="J143" s="110"/>
      <c r="K143" s="110"/>
      <c r="L143" s="110"/>
      <c r="M143" s="79">
        <f>M11+M131+M138</f>
        <v>98237.39999999998</v>
      </c>
      <c r="N143" s="79">
        <f>N11+N131+N138</f>
        <v>93551.6</v>
      </c>
      <c r="O143" s="62">
        <f t="shared" si="7"/>
        <v>95.23012620448019</v>
      </c>
    </row>
  </sheetData>
  <mergeCells count="544">
    <mergeCell ref="D89:E89"/>
    <mergeCell ref="F89:G89"/>
    <mergeCell ref="H89:J89"/>
    <mergeCell ref="K89:L89"/>
    <mergeCell ref="H27:J27"/>
    <mergeCell ref="H28:J28"/>
    <mergeCell ref="K27:L27"/>
    <mergeCell ref="K28:L28"/>
    <mergeCell ref="D27:E27"/>
    <mergeCell ref="D28:E28"/>
    <mergeCell ref="F27:G27"/>
    <mergeCell ref="F28:G28"/>
    <mergeCell ref="D58:E58"/>
    <mergeCell ref="F58:G58"/>
    <mergeCell ref="H58:J58"/>
    <mergeCell ref="K58:L58"/>
    <mergeCell ref="D56:E56"/>
    <mergeCell ref="F56:G56"/>
    <mergeCell ref="H56:J56"/>
    <mergeCell ref="K56:L56"/>
    <mergeCell ref="D55:E55"/>
    <mergeCell ref="F55:G55"/>
    <mergeCell ref="H55:J55"/>
    <mergeCell ref="K55:L55"/>
    <mergeCell ref="D54:E54"/>
    <mergeCell ref="F54:G54"/>
    <mergeCell ref="H54:J54"/>
    <mergeCell ref="K54:L54"/>
    <mergeCell ref="D41:E41"/>
    <mergeCell ref="F41:G41"/>
    <mergeCell ref="H41:J41"/>
    <mergeCell ref="K41:L41"/>
    <mergeCell ref="D33:E33"/>
    <mergeCell ref="F33:G33"/>
    <mergeCell ref="H33:J33"/>
    <mergeCell ref="K33:L33"/>
    <mergeCell ref="D32:E32"/>
    <mergeCell ref="F32:G32"/>
    <mergeCell ref="H32:J32"/>
    <mergeCell ref="K32:L32"/>
    <mergeCell ref="D31:E31"/>
    <mergeCell ref="F31:G31"/>
    <mergeCell ref="H31:J31"/>
    <mergeCell ref="K31:L31"/>
    <mergeCell ref="D30:E30"/>
    <mergeCell ref="F30:G30"/>
    <mergeCell ref="H30:J30"/>
    <mergeCell ref="K30:L30"/>
    <mergeCell ref="D29:E29"/>
    <mergeCell ref="F29:G29"/>
    <mergeCell ref="H29:J29"/>
    <mergeCell ref="K29:L29"/>
    <mergeCell ref="A5:M5"/>
    <mergeCell ref="A6:M8"/>
    <mergeCell ref="E1:M1"/>
    <mergeCell ref="E2:M2"/>
    <mergeCell ref="E3:M3"/>
    <mergeCell ref="E4:M4"/>
    <mergeCell ref="A3:B3"/>
    <mergeCell ref="C3:D3"/>
    <mergeCell ref="D10:E10"/>
    <mergeCell ref="F10:G10"/>
    <mergeCell ref="H10:J10"/>
    <mergeCell ref="K10:L10"/>
    <mergeCell ref="D42:E42"/>
    <mergeCell ref="F42:G42"/>
    <mergeCell ref="H42:J42"/>
    <mergeCell ref="K42:L42"/>
    <mergeCell ref="D43:E43"/>
    <mergeCell ref="F43:G43"/>
    <mergeCell ref="H43:J43"/>
    <mergeCell ref="K43:L43"/>
    <mergeCell ref="D39:E39"/>
    <mergeCell ref="F39:G39"/>
    <mergeCell ref="H39:J39"/>
    <mergeCell ref="K39:L39"/>
    <mergeCell ref="D38:E38"/>
    <mergeCell ref="F38:G38"/>
    <mergeCell ref="H38:J38"/>
    <mergeCell ref="K38:L38"/>
    <mergeCell ref="D37:E37"/>
    <mergeCell ref="F37:G37"/>
    <mergeCell ref="H37:J37"/>
    <mergeCell ref="K37:L37"/>
    <mergeCell ref="D36:E36"/>
    <mergeCell ref="F36:G36"/>
    <mergeCell ref="H36:J36"/>
    <mergeCell ref="K36:L36"/>
    <mergeCell ref="D40:E40"/>
    <mergeCell ref="F40:G40"/>
    <mergeCell ref="H40:J40"/>
    <mergeCell ref="K40:L40"/>
    <mergeCell ref="D46:E46"/>
    <mergeCell ref="F46:G46"/>
    <mergeCell ref="H46:J46"/>
    <mergeCell ref="K46:L46"/>
    <mergeCell ref="D47:E47"/>
    <mergeCell ref="F47:G47"/>
    <mergeCell ref="H47:J47"/>
    <mergeCell ref="K47:L47"/>
    <mergeCell ref="D48:E48"/>
    <mergeCell ref="F48:G48"/>
    <mergeCell ref="H48:J48"/>
    <mergeCell ref="K48:L48"/>
    <mergeCell ref="D66:E66"/>
    <mergeCell ref="F66:G66"/>
    <mergeCell ref="H66:J66"/>
    <mergeCell ref="K66:L66"/>
    <mergeCell ref="D17:E17"/>
    <mergeCell ref="F17:G17"/>
    <mergeCell ref="H17:J17"/>
    <mergeCell ref="K17:L17"/>
    <mergeCell ref="D18:E18"/>
    <mergeCell ref="F18:G18"/>
    <mergeCell ref="H18:J18"/>
    <mergeCell ref="K18:L18"/>
    <mergeCell ref="D19:E19"/>
    <mergeCell ref="F19:G19"/>
    <mergeCell ref="H19:J19"/>
    <mergeCell ref="K19:L19"/>
    <mergeCell ref="D20:E20"/>
    <mergeCell ref="F20:G20"/>
    <mergeCell ref="H20:J20"/>
    <mergeCell ref="K20:L20"/>
    <mergeCell ref="D21:E21"/>
    <mergeCell ref="F21:G21"/>
    <mergeCell ref="H21:J21"/>
    <mergeCell ref="K21:L21"/>
    <mergeCell ref="D22:E22"/>
    <mergeCell ref="F22:G22"/>
    <mergeCell ref="H22:J22"/>
    <mergeCell ref="K22:L22"/>
    <mergeCell ref="D139:E139"/>
    <mergeCell ref="F139:G139"/>
    <mergeCell ref="H139:J139"/>
    <mergeCell ref="K139:L139"/>
    <mergeCell ref="D140:E140"/>
    <mergeCell ref="F140:G140"/>
    <mergeCell ref="H140:J140"/>
    <mergeCell ref="K140:L140"/>
    <mergeCell ref="D141:E141"/>
    <mergeCell ref="F141:G141"/>
    <mergeCell ref="H141:J141"/>
    <mergeCell ref="K141:L141"/>
    <mergeCell ref="D142:E142"/>
    <mergeCell ref="F142:G142"/>
    <mergeCell ref="H142:J142"/>
    <mergeCell ref="K142:L142"/>
    <mergeCell ref="D138:E138"/>
    <mergeCell ref="F138:G138"/>
    <mergeCell ref="H138:J138"/>
    <mergeCell ref="K138:L138"/>
    <mergeCell ref="D53:E53"/>
    <mergeCell ref="F53:G53"/>
    <mergeCell ref="H53:J53"/>
    <mergeCell ref="K53:L53"/>
    <mergeCell ref="D63:E63"/>
    <mergeCell ref="F63:G63"/>
    <mergeCell ref="H63:J63"/>
    <mergeCell ref="K63:L63"/>
    <mergeCell ref="D59:E59"/>
    <mergeCell ref="F59:G59"/>
    <mergeCell ref="H59:J59"/>
    <mergeCell ref="K59:L59"/>
    <mergeCell ref="D60:E60"/>
    <mergeCell ref="F60:G60"/>
    <mergeCell ref="H60:J60"/>
    <mergeCell ref="K60:L60"/>
    <mergeCell ref="D134:E134"/>
    <mergeCell ref="F134:G134"/>
    <mergeCell ref="H134:J134"/>
    <mergeCell ref="K134:L134"/>
    <mergeCell ref="D11:E11"/>
    <mergeCell ref="F11:G11"/>
    <mergeCell ref="H11:J11"/>
    <mergeCell ref="K11:L11"/>
    <mergeCell ref="D143:E143"/>
    <mergeCell ref="F143:G143"/>
    <mergeCell ref="H143:J143"/>
    <mergeCell ref="K143:L143"/>
    <mergeCell ref="D64:E64"/>
    <mergeCell ref="F64:G64"/>
    <mergeCell ref="H64:J64"/>
    <mergeCell ref="K64:L64"/>
    <mergeCell ref="D67:E67"/>
    <mergeCell ref="F67:G67"/>
    <mergeCell ref="H67:J67"/>
    <mergeCell ref="K67:L67"/>
    <mergeCell ref="D68:E68"/>
    <mergeCell ref="F68:G68"/>
    <mergeCell ref="H68:J68"/>
    <mergeCell ref="K68:L68"/>
    <mergeCell ref="D87:E87"/>
    <mergeCell ref="F87:G87"/>
    <mergeCell ref="H87:J87"/>
    <mergeCell ref="K87:L87"/>
    <mergeCell ref="D88:E88"/>
    <mergeCell ref="F88:G88"/>
    <mergeCell ref="H88:J88"/>
    <mergeCell ref="K88:L88"/>
    <mergeCell ref="D69:E69"/>
    <mergeCell ref="F69:G69"/>
    <mergeCell ref="H69:J69"/>
    <mergeCell ref="K69:L69"/>
    <mergeCell ref="D113:E113"/>
    <mergeCell ref="F113:G113"/>
    <mergeCell ref="H113:J113"/>
    <mergeCell ref="K113:L113"/>
    <mergeCell ref="D114:E114"/>
    <mergeCell ref="F114:G114"/>
    <mergeCell ref="H114:J114"/>
    <mergeCell ref="K114:L114"/>
    <mergeCell ref="D115:E115"/>
    <mergeCell ref="F115:G115"/>
    <mergeCell ref="H115:J115"/>
    <mergeCell ref="K115:L115"/>
    <mergeCell ref="D116:E116"/>
    <mergeCell ref="F116:G116"/>
    <mergeCell ref="H116:J116"/>
    <mergeCell ref="K116:L116"/>
    <mergeCell ref="D117:E117"/>
    <mergeCell ref="F117:G117"/>
    <mergeCell ref="H117:J117"/>
    <mergeCell ref="K117:L117"/>
    <mergeCell ref="D118:E118"/>
    <mergeCell ref="F118:G118"/>
    <mergeCell ref="H118:J118"/>
    <mergeCell ref="K118:L118"/>
    <mergeCell ref="D119:E119"/>
    <mergeCell ref="F119:G119"/>
    <mergeCell ref="H119:J119"/>
    <mergeCell ref="K119:L119"/>
    <mergeCell ref="D120:E120"/>
    <mergeCell ref="F120:G120"/>
    <mergeCell ref="H120:J120"/>
    <mergeCell ref="K120:L120"/>
    <mergeCell ref="D121:E121"/>
    <mergeCell ref="F121:G121"/>
    <mergeCell ref="H121:J121"/>
    <mergeCell ref="K121:L121"/>
    <mergeCell ref="D122:E122"/>
    <mergeCell ref="F122:G122"/>
    <mergeCell ref="H122:J122"/>
    <mergeCell ref="K122:L122"/>
    <mergeCell ref="D123:E123"/>
    <mergeCell ref="F123:G123"/>
    <mergeCell ref="H123:J123"/>
    <mergeCell ref="K123:L123"/>
    <mergeCell ref="D124:E124"/>
    <mergeCell ref="F124:G124"/>
    <mergeCell ref="H124:J124"/>
    <mergeCell ref="K124:L124"/>
    <mergeCell ref="D125:E125"/>
    <mergeCell ref="F125:G125"/>
    <mergeCell ref="H125:J125"/>
    <mergeCell ref="K125:L125"/>
    <mergeCell ref="D126:E126"/>
    <mergeCell ref="F126:G126"/>
    <mergeCell ref="H126:J126"/>
    <mergeCell ref="K126:L126"/>
    <mergeCell ref="D127:E127"/>
    <mergeCell ref="F127:G127"/>
    <mergeCell ref="H127:J127"/>
    <mergeCell ref="K127:L127"/>
    <mergeCell ref="D128:E128"/>
    <mergeCell ref="F128:G128"/>
    <mergeCell ref="H128:J128"/>
    <mergeCell ref="K128:L128"/>
    <mergeCell ref="D129:E129"/>
    <mergeCell ref="F129:G129"/>
    <mergeCell ref="H129:J129"/>
    <mergeCell ref="K129:L129"/>
    <mergeCell ref="D130:E130"/>
    <mergeCell ref="F130:G130"/>
    <mergeCell ref="H130:J130"/>
    <mergeCell ref="K130:L130"/>
    <mergeCell ref="D112:E112"/>
    <mergeCell ref="F112:G112"/>
    <mergeCell ref="H112:J112"/>
    <mergeCell ref="K112:L112"/>
    <mergeCell ref="D111:E111"/>
    <mergeCell ref="F111:G111"/>
    <mergeCell ref="H111:J111"/>
    <mergeCell ref="K111:L111"/>
    <mergeCell ref="D131:E131"/>
    <mergeCell ref="F131:G131"/>
    <mergeCell ref="H131:J131"/>
    <mergeCell ref="K131:L131"/>
    <mergeCell ref="D132:E132"/>
    <mergeCell ref="F132:G132"/>
    <mergeCell ref="H132:J132"/>
    <mergeCell ref="K132:L132"/>
    <mergeCell ref="D133:E133"/>
    <mergeCell ref="F133:G133"/>
    <mergeCell ref="H133:J133"/>
    <mergeCell ref="K133:L133"/>
    <mergeCell ref="D135:E135"/>
    <mergeCell ref="F135:G135"/>
    <mergeCell ref="H135:J135"/>
    <mergeCell ref="K135:L135"/>
    <mergeCell ref="D136:E136"/>
    <mergeCell ref="F136:G136"/>
    <mergeCell ref="H136:J136"/>
    <mergeCell ref="K136:L136"/>
    <mergeCell ref="D137:E137"/>
    <mergeCell ref="F137:G137"/>
    <mergeCell ref="H137:J137"/>
    <mergeCell ref="K137:L137"/>
    <mergeCell ref="D110:E110"/>
    <mergeCell ref="F110:G110"/>
    <mergeCell ref="H110:J110"/>
    <mergeCell ref="K110:L110"/>
    <mergeCell ref="D109:E109"/>
    <mergeCell ref="F109:G109"/>
    <mergeCell ref="H109:J109"/>
    <mergeCell ref="K109:L109"/>
    <mergeCell ref="D108:E108"/>
    <mergeCell ref="F108:G108"/>
    <mergeCell ref="H108:J108"/>
    <mergeCell ref="K108:L108"/>
    <mergeCell ref="D107:E107"/>
    <mergeCell ref="F107:G107"/>
    <mergeCell ref="H107:J107"/>
    <mergeCell ref="K107:L107"/>
    <mergeCell ref="D106:E106"/>
    <mergeCell ref="F106:G106"/>
    <mergeCell ref="H106:J106"/>
    <mergeCell ref="K106:L106"/>
    <mergeCell ref="D105:E105"/>
    <mergeCell ref="F105:G105"/>
    <mergeCell ref="H105:J105"/>
    <mergeCell ref="K105:L105"/>
    <mergeCell ref="D104:E104"/>
    <mergeCell ref="F104:G104"/>
    <mergeCell ref="H104:J104"/>
    <mergeCell ref="K104:L104"/>
    <mergeCell ref="D103:E103"/>
    <mergeCell ref="F103:G103"/>
    <mergeCell ref="H103:J103"/>
    <mergeCell ref="K103:L103"/>
    <mergeCell ref="D102:E102"/>
    <mergeCell ref="F102:G102"/>
    <mergeCell ref="H102:J102"/>
    <mergeCell ref="K102:L102"/>
    <mergeCell ref="D101:E101"/>
    <mergeCell ref="F101:G101"/>
    <mergeCell ref="H101:J101"/>
    <mergeCell ref="K101:L101"/>
    <mergeCell ref="D100:E100"/>
    <mergeCell ref="F100:G100"/>
    <mergeCell ref="H100:J100"/>
    <mergeCell ref="K100:L100"/>
    <mergeCell ref="D99:E99"/>
    <mergeCell ref="F99:G99"/>
    <mergeCell ref="H99:J99"/>
    <mergeCell ref="K99:L99"/>
    <mergeCell ref="D98:E98"/>
    <mergeCell ref="F98:G98"/>
    <mergeCell ref="H98:J98"/>
    <mergeCell ref="K98:L98"/>
    <mergeCell ref="D97:E97"/>
    <mergeCell ref="F97:G97"/>
    <mergeCell ref="H97:J97"/>
    <mergeCell ref="K97:L97"/>
    <mergeCell ref="D96:E96"/>
    <mergeCell ref="F96:G96"/>
    <mergeCell ref="H96:J96"/>
    <mergeCell ref="K96:L96"/>
    <mergeCell ref="D95:E95"/>
    <mergeCell ref="F95:G95"/>
    <mergeCell ref="H95:J95"/>
    <mergeCell ref="K95:L95"/>
    <mergeCell ref="D94:E94"/>
    <mergeCell ref="F94:G94"/>
    <mergeCell ref="H94:J94"/>
    <mergeCell ref="K94:L94"/>
    <mergeCell ref="D93:E93"/>
    <mergeCell ref="F93:G93"/>
    <mergeCell ref="H93:J93"/>
    <mergeCell ref="K93:L93"/>
    <mergeCell ref="D92:E92"/>
    <mergeCell ref="F92:G92"/>
    <mergeCell ref="H92:J92"/>
    <mergeCell ref="K92:L92"/>
    <mergeCell ref="D91:E91"/>
    <mergeCell ref="F91:G91"/>
    <mergeCell ref="H91:J91"/>
    <mergeCell ref="K91:L91"/>
    <mergeCell ref="D90:E90"/>
    <mergeCell ref="F90:G90"/>
    <mergeCell ref="H90:J90"/>
    <mergeCell ref="K90:L90"/>
    <mergeCell ref="D83:E83"/>
    <mergeCell ref="F83:G83"/>
    <mergeCell ref="H83:J83"/>
    <mergeCell ref="K83:L83"/>
    <mergeCell ref="D84:E84"/>
    <mergeCell ref="F84:G84"/>
    <mergeCell ref="H84:J84"/>
    <mergeCell ref="K84:L84"/>
    <mergeCell ref="D85:E85"/>
    <mergeCell ref="F85:G85"/>
    <mergeCell ref="H85:J85"/>
    <mergeCell ref="K85:L85"/>
    <mergeCell ref="D86:E86"/>
    <mergeCell ref="F86:G86"/>
    <mergeCell ref="H86:J86"/>
    <mergeCell ref="K86:L86"/>
    <mergeCell ref="D23:E23"/>
    <mergeCell ref="F23:G23"/>
    <mergeCell ref="H23:J23"/>
    <mergeCell ref="K23:L23"/>
    <mergeCell ref="D24:E24"/>
    <mergeCell ref="F24:G24"/>
    <mergeCell ref="H24:J24"/>
    <mergeCell ref="K24:L24"/>
    <mergeCell ref="D25:E25"/>
    <mergeCell ref="F25:G25"/>
    <mergeCell ref="H25:J25"/>
    <mergeCell ref="K25:L25"/>
    <mergeCell ref="D26:E26"/>
    <mergeCell ref="F26:G26"/>
    <mergeCell ref="H26:J26"/>
    <mergeCell ref="K26:L26"/>
    <mergeCell ref="D70:E70"/>
    <mergeCell ref="F70:G70"/>
    <mergeCell ref="H70:J70"/>
    <mergeCell ref="K70:L70"/>
    <mergeCell ref="D34:E34"/>
    <mergeCell ref="F34:G34"/>
    <mergeCell ref="H34:J34"/>
    <mergeCell ref="K34:L34"/>
    <mergeCell ref="D50:E50"/>
    <mergeCell ref="F50:G50"/>
    <mergeCell ref="H50:J50"/>
    <mergeCell ref="K50:L50"/>
    <mergeCell ref="D51:E51"/>
    <mergeCell ref="F51:G51"/>
    <mergeCell ref="H51:J51"/>
    <mergeCell ref="K51:L51"/>
    <mergeCell ref="D52:E52"/>
    <mergeCell ref="F52:G52"/>
    <mergeCell ref="H52:J52"/>
    <mergeCell ref="K52:L52"/>
    <mergeCell ref="D61:E61"/>
    <mergeCell ref="F61:G61"/>
    <mergeCell ref="H61:J61"/>
    <mergeCell ref="K61:L61"/>
    <mergeCell ref="D62:E62"/>
    <mergeCell ref="F62:G62"/>
    <mergeCell ref="H62:J62"/>
    <mergeCell ref="K62:L62"/>
    <mergeCell ref="D65:E65"/>
    <mergeCell ref="F65:G65"/>
    <mergeCell ref="H65:J65"/>
    <mergeCell ref="K65:L65"/>
    <mergeCell ref="D74:E74"/>
    <mergeCell ref="F74:G74"/>
    <mergeCell ref="H74:J74"/>
    <mergeCell ref="K74:L74"/>
    <mergeCell ref="D77:E77"/>
    <mergeCell ref="F77:G77"/>
    <mergeCell ref="H77:J77"/>
    <mergeCell ref="K77:L77"/>
    <mergeCell ref="D78:E78"/>
    <mergeCell ref="F78:G78"/>
    <mergeCell ref="H78:J78"/>
    <mergeCell ref="K78:L78"/>
    <mergeCell ref="D76:E76"/>
    <mergeCell ref="F76:G76"/>
    <mergeCell ref="H76:J76"/>
    <mergeCell ref="K76:L76"/>
    <mergeCell ref="D75:E75"/>
    <mergeCell ref="F75:G75"/>
    <mergeCell ref="H75:J75"/>
    <mergeCell ref="K75:L75"/>
    <mergeCell ref="D80:E80"/>
    <mergeCell ref="F80:G80"/>
    <mergeCell ref="H80:J80"/>
    <mergeCell ref="K80:L80"/>
    <mergeCell ref="D81:E81"/>
    <mergeCell ref="F81:G81"/>
    <mergeCell ref="H81:J81"/>
    <mergeCell ref="K81:L81"/>
    <mergeCell ref="D82:E82"/>
    <mergeCell ref="F82:G82"/>
    <mergeCell ref="H82:J82"/>
    <mergeCell ref="K82:L82"/>
    <mergeCell ref="D79:E79"/>
    <mergeCell ref="F79:G79"/>
    <mergeCell ref="H79:J79"/>
    <mergeCell ref="K79:L79"/>
    <mergeCell ref="D12:E12"/>
    <mergeCell ref="F12:G12"/>
    <mergeCell ref="H12:J12"/>
    <mergeCell ref="K12:L12"/>
    <mergeCell ref="D13:E13"/>
    <mergeCell ref="F13:G13"/>
    <mergeCell ref="H13:J13"/>
    <mergeCell ref="K13:L13"/>
    <mergeCell ref="D14:E14"/>
    <mergeCell ref="F14:G14"/>
    <mergeCell ref="H14:J14"/>
    <mergeCell ref="K14:L14"/>
    <mergeCell ref="D15:E15"/>
    <mergeCell ref="F15:G15"/>
    <mergeCell ref="H15:J15"/>
    <mergeCell ref="K15:L15"/>
    <mergeCell ref="D16:E16"/>
    <mergeCell ref="F16:G16"/>
    <mergeCell ref="H16:J16"/>
    <mergeCell ref="K16:L16"/>
    <mergeCell ref="D72:E72"/>
    <mergeCell ref="D73:E73"/>
    <mergeCell ref="F72:G72"/>
    <mergeCell ref="F73:G73"/>
    <mergeCell ref="H72:J72"/>
    <mergeCell ref="H73:J73"/>
    <mergeCell ref="K72:L72"/>
    <mergeCell ref="K73:L73"/>
    <mergeCell ref="D44:E44"/>
    <mergeCell ref="D45:E45"/>
    <mergeCell ref="F44:G44"/>
    <mergeCell ref="F45:G45"/>
    <mergeCell ref="H44:J44"/>
    <mergeCell ref="H45:J45"/>
    <mergeCell ref="K44:L44"/>
    <mergeCell ref="K45:L45"/>
    <mergeCell ref="D35:E35"/>
    <mergeCell ref="F35:G35"/>
    <mergeCell ref="H35:J35"/>
    <mergeCell ref="K35:L35"/>
    <mergeCell ref="D49:E49"/>
    <mergeCell ref="F49:G49"/>
    <mergeCell ref="H49:J49"/>
    <mergeCell ref="K49:L49"/>
    <mergeCell ref="D57:E57"/>
    <mergeCell ref="F57:G57"/>
    <mergeCell ref="H57:J57"/>
    <mergeCell ref="K57:L57"/>
    <mergeCell ref="D71:E71"/>
    <mergeCell ref="F71:G71"/>
    <mergeCell ref="H71:J71"/>
    <mergeCell ref="K71:L71"/>
  </mergeCells>
  <printOptions/>
  <pageMargins left="0" right="0" top="0.1968503937007874" bottom="0.1968503937007874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Люба</dc:creator>
  <cp:keywords/>
  <dc:description/>
  <cp:lastModifiedBy>Siv</cp:lastModifiedBy>
  <cp:lastPrinted>2011-02-21T11:59:40Z</cp:lastPrinted>
  <dcterms:created xsi:type="dcterms:W3CDTF">2007-10-30T20:38:49Z</dcterms:created>
  <dcterms:modified xsi:type="dcterms:W3CDTF">2011-04-26T05:30:39Z</dcterms:modified>
  <cp:category/>
  <cp:version/>
  <cp:contentType/>
  <cp:contentStatus/>
</cp:coreProperties>
</file>