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1"/>
  </bookViews>
  <sheets>
    <sheet name="Лист1" sheetId="1" r:id="rId1"/>
    <sheet name="Лист2" sheetId="2" r:id="rId2"/>
    <sheet name="Лист3" sheetId="3" r:id="rId3"/>
  </sheets>
  <definedNames>
    <definedName name="_ftn1" localSheetId="0">'Лист1'!$A$298</definedName>
    <definedName name="_ftn2" localSheetId="0">'Лист1'!$A$299</definedName>
    <definedName name="_ftn3" localSheetId="0">'Лист1'!$A$300</definedName>
    <definedName name="_ftnref1" localSheetId="0">'Лист1'!$B$32</definedName>
    <definedName name="_ftnref2" localSheetId="0">'Лист1'!$B$34</definedName>
    <definedName name="_ftnref3" localSheetId="0">'Лист1'!$C$34</definedName>
  </definedNames>
  <calcPr fullCalcOnLoad="1"/>
</workbook>
</file>

<file path=xl/comments1.xml><?xml version="1.0" encoding="utf-8"?>
<comments xmlns="http://schemas.openxmlformats.org/spreadsheetml/2006/main">
  <authors>
    <author>Автор</author>
  </authors>
  <commentList>
    <comment ref="D258" authorId="0">
      <text>
        <r>
          <rPr>
            <b/>
            <sz val="9"/>
            <rFont val="Tahoma"/>
            <family val="0"/>
          </rPr>
          <t>Автор:</t>
        </r>
        <r>
          <rPr>
            <sz val="9"/>
            <rFont val="Tahoma"/>
            <family val="0"/>
          </rPr>
          <t xml:space="preserve">
Для расчета формулы численность безработных/ на ЭАН ( на последующие года берем ЭАН факт на 2014г</t>
        </r>
      </text>
    </comment>
  </commentList>
</comments>
</file>

<file path=xl/comments2.xml><?xml version="1.0" encoding="utf-8"?>
<comments xmlns="http://schemas.openxmlformats.org/spreadsheetml/2006/main">
  <authors>
    <author>Автор</author>
  </authors>
  <commentList>
    <comment ref="D258" authorId="0">
      <text>
        <r>
          <rPr>
            <b/>
            <sz val="9"/>
            <rFont val="Tahoma"/>
            <family val="0"/>
          </rPr>
          <t>Автор:</t>
        </r>
        <r>
          <rPr>
            <sz val="9"/>
            <rFont val="Tahoma"/>
            <family val="0"/>
          </rPr>
          <t xml:space="preserve">
Для расчета формулы численность безработных/ на ЭАН ( на последующие года берем ЭАН факт на 2014г</t>
        </r>
      </text>
    </comment>
  </commentList>
</comments>
</file>

<file path=xl/sharedStrings.xml><?xml version="1.0" encoding="utf-8"?>
<sst xmlns="http://schemas.openxmlformats.org/spreadsheetml/2006/main" count="1404" uniqueCount="431">
  <si>
    <t>Данные о рождениях и смертях получаются на основании данных в записях актов  о рождении и смерти, составляемых орга­нами записи актов гражданского состояния. В число родившихся включены только родившиеся живыми. При прогнозировании необходимо учитывать половозрастную структуру населения, сложившиеся и ожидаемые тенденции в сфере семейных отношений, развитие системы здравоохранения, образе жизни.</t>
  </si>
  <si>
    <t>Число умерших, всего</t>
  </si>
  <si>
    <t>Миграционный прирост (убыль)</t>
  </si>
  <si>
    <t>Рассчитывается как абсолютная величина разности между числом прибывших в муниципальное образование и числом выбывших из него за год. Данные о миграции формируются путем обработки документов статистического учета прибытия и выбытия, составленных территориальными органами ФМС РФ при регистрации и снятии с регистрационного учета населения по месту жительства. В статистический учет долгосрочной миграции населения в т. ч. включаются лица, зарегистрированные по месту пребывания на срок 9 месяцев и более, и лица, снятые с регистрационного учета по месту пребывания в связи с окончанием срока пребывания.</t>
  </si>
  <si>
    <t>Общий коэффициент рождаемости</t>
  </si>
  <si>
    <t>Чел. на 1 тыс. чел. населения</t>
  </si>
  <si>
    <t>Рассчитываются как отношение числа ро­дившихся (живыми) и числа умерших, соответственно, в течение календарного года к среднего­довой численности населения. Исчисляются в  расчете на 1000 человек населения (промилле).</t>
  </si>
  <si>
    <t>Общий коэффициент смертности</t>
  </si>
  <si>
    <t>Коэффициент естественного прироста (убыли)</t>
  </si>
  <si>
    <t>Рассчитывается как разность общих коэффициентов рожда­емости и смертности. Исчисляется в промилле.</t>
  </si>
  <si>
    <t>Коэффициент миграционного прироста (убыли)</t>
  </si>
  <si>
    <t>Рассчитывается как численность миграционного прироста (убыли) в расчете на 1000 чел. населения</t>
  </si>
  <si>
    <t>II</t>
  </si>
  <si>
    <t>Денежные доходы населения</t>
  </si>
  <si>
    <t>Доходы населения муниципального образования, всего</t>
  </si>
  <si>
    <t>в том числе:</t>
  </si>
  <si>
    <t>Млн. руб.</t>
  </si>
  <si>
    <t>Денежные доходы населения включают доходы лиц, занятых предпринимательской деятельностью, выплаченную заработную плату наемных работников (начисленную заработную плату скорректированную на изменение просроченной задолженности), социальные выплаты (пенсии, пособия, стипендии, страховые возмещения и прочие выплаты), доходы от собственности в виде процентов по вкладам, ценным бумагам, дивидендов и другие доходы («скрытые» доходы, доходы от продажи иностранной валюты, денежные переводы, а также доходы, не имеющие широкого распространения).</t>
  </si>
  <si>
    <t>Доходы от предпринимательской деятельности</t>
  </si>
  <si>
    <t>Оплата труда</t>
  </si>
  <si>
    <t>Другие доходы</t>
  </si>
  <si>
    <t>Доходы от собственности</t>
  </si>
  <si>
    <t>Социальные выплаты (пенсии, пособия и социальная помощь, стипендии)</t>
  </si>
  <si>
    <t>Среднедушевые денежные доходы  (в месяц)</t>
  </si>
  <si>
    <t>руб./чел</t>
  </si>
  <si>
    <t>Среднедушевые денежные доходы населения (в месяц) исчисляются делением годового объема денежных доходов на 12 и на среднегодовую численность населения.</t>
  </si>
  <si>
    <t>Численность населения с денежными доходами ниже прожиточного минимума в % к численности населения муниципального образования</t>
  </si>
  <si>
    <t>Численность населения с денежными доходами ниже величины прожиточного минимума определяется на основе данных о распределении населения по величине среднедушевых денежных доходов и является результатом их соизмерения с величиной прожиточного минимума.</t>
  </si>
  <si>
    <t>Источником ретроспективной информации по показателям денежных доходов и расходов населения служит Росстат. Недостающие данные по показателям раздела «Денежные доходы населения» могут быть запрошены у территориального органа Росстата по г. Санкт-Петербургу и Ленинградской области.</t>
  </si>
  <si>
    <t>III</t>
  </si>
  <si>
    <t>Промышленное производство</t>
  </si>
  <si>
    <t>Объем отгруженных товаров собственного производства, выполненных работ и услуг собственными силами</t>
  </si>
  <si>
    <t>Млн руб. в ценах соотв. лет</t>
  </si>
  <si>
    <t>Определяется как стоимость отгруженных или отпущенных в порядке продажи, а также прямого обмена (по договору мены) всех товаров собственного производства, выполненных работ и оказанных услуг собственными силами. Представляет собой стоимость тех товаров, которые произведены юридическим лицом и фактически отгружены (переданы) им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 Объем работ и услуг, выполненных собственными силами, представляет собой стоимость работ и услуг, выполненных (оказанных) организацией другим юридическим и физическим лицам.</t>
  </si>
  <si>
    <t xml:space="preserve">Данные приводятся в фактических отпускных ценах без налога на добавленную стоимость, акцизов и аналогичных обязательных платежей. </t>
  </si>
  <si>
    <t>Группировки по 3 видам деятельности представляют собой совокупность соответствующих фактических видов деятельности, осуществляемых организациями, независимо от их основного вида деятельности.</t>
  </si>
  <si>
    <t>При прогнозировании значений показателей учитываются планы производственной деятельности промышленных предприятий муниципального образования, возможное расширение или сокращение их производственных мощностей, создание новых промышленных предприятий, ликвидация существующих, ожидаемые изменения в применяемых технологиях, уровень спроса на продукцию.</t>
  </si>
  <si>
    <t>Индекс промышленного производства</t>
  </si>
  <si>
    <t>% к предыдущему году в сопоставимых ценах</t>
  </si>
  <si>
    <t>Индекс-дефлятор[1]</t>
  </si>
  <si>
    <t>% к предыдущему году</t>
  </si>
  <si>
    <t>Объем отгруженных товаров собственного производства, выполненных работ и услуг собственными силами по разделу «Добыча полезных ископаемых»</t>
  </si>
  <si>
    <t>Тыс. руб. в ценах соотв. лет</t>
  </si>
  <si>
    <t>Индекс производства[2]</t>
  </si>
  <si>
    <t>% к предыдущему году в сопоставимых ценах[3]</t>
  </si>
  <si>
    <t>Индекс-дефлятор</t>
  </si>
  <si>
    <t>Объем отгруженных товаров собственного производства, выполненных работ и услуг собственными силами по разделу «Обрабатывающие производства»</t>
  </si>
  <si>
    <t xml:space="preserve">Индекс производства </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</si>
  <si>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</si>
  <si>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</si>
  <si>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</si>
  <si>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</si>
  <si>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</si>
  <si>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</si>
  <si>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</si>
  <si>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</si>
  <si>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</si>
  <si>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</si>
  <si>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 (без производства оружия и боеприпасов)</t>
  </si>
  <si>
    <t>Производство электрооборудования, электронного и оптического оборудования</t>
  </si>
  <si>
    <t>Производство транспортных средств и оборудования</t>
  </si>
  <si>
    <t>Прочие производства</t>
  </si>
  <si>
    <t>Объем отгруженных товаров собственного производства, выполненных работ и услуг собственными силами по разделу «Производство и распределение электроэнергии, газа и воды»</t>
  </si>
  <si>
    <t>IV</t>
  </si>
  <si>
    <t>Сельское хозяйство</t>
  </si>
  <si>
    <t>Объем продукции сельского хозяйства в хозяйствах всех категорий</t>
  </si>
  <si>
    <t>Продукция сельского хозяйства определяется как сумма объемов выпуска продукции растениеводства и животноводства всех сельхозпроизводителей, включая хозяйства индивидуального сектора (хозяйства населения, крестьянские (фермерские) хозяйства и индивидуальные предприниматели), в стоимостной оценке по фактически действовавшим ценам.</t>
  </si>
  <si>
    <t>При прогнозировании показателя учитываются ожидаемые тенденции в развитии сельского хозяйства муниципального образования, ожидаемые изменения в применяемых технологиях, уровень спроса на сельскохозяйственную продукцию, планы по созданию новых предприятий и ликвидации действующих.</t>
  </si>
  <si>
    <t>Растениеводство</t>
  </si>
  <si>
    <t>Животноводство</t>
  </si>
  <si>
    <t>Производство продукции растениеводства по категориям хозяйств:</t>
  </si>
  <si>
    <t xml:space="preserve">    В сельскохозяйственных организациях</t>
  </si>
  <si>
    <t>Индекс производства</t>
  </si>
  <si>
    <t xml:space="preserve">    В хозяйствах населения</t>
  </si>
  <si>
    <t>Производство продукции животноводства по категориям хозяйств:</t>
  </si>
  <si>
    <t xml:space="preserve">   В сельскохозяйственных организациях</t>
  </si>
  <si>
    <t>V</t>
  </si>
  <si>
    <t>Производство важнейших видов продукции в натуральном выражении</t>
  </si>
  <si>
    <t xml:space="preserve">Валовой сбор зерна (в весе после доработки) </t>
  </si>
  <si>
    <t>Тыс. тонн</t>
  </si>
  <si>
    <t xml:space="preserve">Включает продукцию, произведенную предприятием (независимо от вида основной деятельности) как из собственных сырья и материалов, так и из неоплачиваемых сырья и материалов заказчика (давальческого), предназначенную для отпуска другим юридическим и физическим лицам, своему капитальному строительству и своим подразделениям, зачисленную в состав основных средств или оборотных активов (например, спецодежда), выданную своим работникам в счет оплаты труда, а также израсходованную на собственные производственные нужды. Данные приводятся в соответствии с Общероссийским классификатором продукции по видам экономической деятельности (ОКПД). При прогнозировании значений показателей учитываются планы производственной деятельности предприятий муниципального образования, возможное расширение или сокращение их производственных мощностей, создание новых промышленных предприятий, ожидаемые изменения в применяемых технологиях, уровень спроса на продукцию. </t>
  </si>
  <si>
    <t>Валовой сбор картофеля</t>
  </si>
  <si>
    <t>Валовой сбор овощей</t>
  </si>
  <si>
    <t>Скот и птица на убой (в живом весе)</t>
  </si>
  <si>
    <t>Молоко</t>
  </si>
  <si>
    <t>Яйца</t>
  </si>
  <si>
    <t>Млн штук</t>
  </si>
  <si>
    <t>Мясо, включая субпродукты 1 категории</t>
  </si>
  <si>
    <t>Цельномолочная продукция (в пересчете на молоко)</t>
  </si>
  <si>
    <t>Мясо и субпродукты пищевые убойных животных</t>
  </si>
  <si>
    <t>Мясо и субпродукты пищевые домашней птицы</t>
  </si>
  <si>
    <t>Масло сливочное и пасты масляные</t>
  </si>
  <si>
    <t>Масло подсолнечное нерафинированное и его фракции</t>
  </si>
  <si>
    <t>Рыба и продукты рыбные переработанные и консервированные</t>
  </si>
  <si>
    <t>Спирт этиловый ректификованный из пищевого сырья</t>
  </si>
  <si>
    <t>Тыс. дкл</t>
  </si>
  <si>
    <t>Водка</t>
  </si>
  <si>
    <t>Коньяк</t>
  </si>
  <si>
    <t>Вина столовые</t>
  </si>
  <si>
    <t>Напитки слабоалкогольные с содержанием этилового спирта не более 9 %</t>
  </si>
  <si>
    <t>Пиво, кроме отходов пивоварения (включая напитки, изготовляемые на основе пива (пивные напитки))</t>
  </si>
  <si>
    <t>Ткани хлопчатобумажные готовые</t>
  </si>
  <si>
    <t>Млн кв. м</t>
  </si>
  <si>
    <t>Трикотажные изделия</t>
  </si>
  <si>
    <t>Млншт.</t>
  </si>
  <si>
    <t xml:space="preserve">Обувь  </t>
  </si>
  <si>
    <t>Млн пар</t>
  </si>
  <si>
    <t>чел.</t>
  </si>
  <si>
    <t>Лесоматериалы, продольно распиленные или расколотые, разделенные на слои или лущеные, толщиной более 6 мм, шпалы железнодорожные или трамвайные деревянные, непропитанные</t>
  </si>
  <si>
    <t>Млн куб. м</t>
  </si>
  <si>
    <t>Бумага</t>
  </si>
  <si>
    <t>Бензин автомобильный</t>
  </si>
  <si>
    <t>Млн тонн</t>
  </si>
  <si>
    <t>Топливо дизельное</t>
  </si>
  <si>
    <t>Масла нефтяные смазочные</t>
  </si>
  <si>
    <t>Мазут топочный</t>
  </si>
  <si>
    <t>Удобрения минеральные или химические в пересчете на 100% питательных веществ</t>
  </si>
  <si>
    <t>Полимеры этилена в первичных формах</t>
  </si>
  <si>
    <t>Тонн</t>
  </si>
  <si>
    <t>Портландцемент, цемент глиноземистый, цемент шлаковый и аналогичные цементы гидравлические</t>
  </si>
  <si>
    <t>Кирпич строительный (включая камни) из цемента, бетона или искусственного камня</t>
  </si>
  <si>
    <t>Млн условных кирпичей</t>
  </si>
  <si>
    <t>Прокат готовый черных металлов</t>
  </si>
  <si>
    <t>Млнтонн</t>
  </si>
  <si>
    <t>Тракторы для сельского и лесного хозяйства прочие</t>
  </si>
  <si>
    <t>Шт.</t>
  </si>
  <si>
    <t>Аппаратура приемная телевизионная, в том числе видеомониторы и видеопроекторы</t>
  </si>
  <si>
    <t>Тыс. шт.</t>
  </si>
  <si>
    <t>Холодильники и морозильники бытовые</t>
  </si>
  <si>
    <t>Изделия ювелирные и их части</t>
  </si>
  <si>
    <t>Тыс. руб.</t>
  </si>
  <si>
    <t>Автомобили грузовые (включая шасси)</t>
  </si>
  <si>
    <t>Автомобили легковые</t>
  </si>
  <si>
    <t>Электроэнергия</t>
  </si>
  <si>
    <t>Млрд кВт. ч.</t>
  </si>
  <si>
    <t>40.1</t>
  </si>
  <si>
    <t>В том числе произведенная:</t>
  </si>
  <si>
    <t>атомными электростанциями</t>
  </si>
  <si>
    <t>40.2</t>
  </si>
  <si>
    <t>тепловыми электростанциями</t>
  </si>
  <si>
    <t>40.3</t>
  </si>
  <si>
    <t>гидроэлектростанциями</t>
  </si>
  <si>
    <t>…</t>
  </si>
  <si>
    <t>Другие виды продукции (указать какие)</t>
  </si>
  <si>
    <t>В натуральном выражении</t>
  </si>
  <si>
    <t>VI</t>
  </si>
  <si>
    <t>Потребительский рынок</t>
  </si>
  <si>
    <t>Оборот розничной торговли</t>
  </si>
  <si>
    <t xml:space="preserve">Оборот розничной торговли определяется как выручка от продажи товаров населению для личного потребления или использования в домашнем хозяйстве за наличный и безналичный расчет. Включает стоимость товаров, проданных населению индивидуальными предпринимателями и физическими лицами на розничных рынках и ярмарках. Досчитывается на объемы деятельности, не наблюдаемой прямыми статистическими методами. Оборот розничной торговли приводится в фактических продажных ценах, включающих торговую наценку, НДС и аналогичные обязательные платежи. При прогнозировании показателя учитываются ожидаемые тенденции изменения реальных денежных доходов населения,  развития сети розничной торговли, потребительских предпочтениях жителей, включая выбор места приобретения дорогостоящих товаров длительного использования (в муниципальном образовании или за его пределами). </t>
  </si>
  <si>
    <t xml:space="preserve">Оборот розничной торговли к предыдущему году </t>
  </si>
  <si>
    <t>% в сопоставимых ценах</t>
  </si>
  <si>
    <t>Оборот общественного питания</t>
  </si>
  <si>
    <t>Определяется как выручка от реализации собственной кулинарной продукции и покупных товаров, проданных населению для потребления, главным образом, на месте, а также организациям и индивидуальным предпринимателям для организации питания различных контингентов населения.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кулинарной продукции и покупных товаров для потребления, главным образом, на месте через собственные заведения общественного питания. Значение показателя досчитывается на объемы деятельности, не наблюдаемой прямыми статистическими методами. Оборот общественного питания приводится в фактических продажных ценах, включающих наценку общественного питания, налог на добавленную стоимость и аналогичные обязательные платежи. При прогнозировании показателя учитываются ожидаемые тенденции изменения реальных денежных доходов населения,  развития сети общественного питания, потребительских предпочтениях жителей  (включая выбор мест обеда, ужина, проведения торжеств).</t>
  </si>
  <si>
    <t>Оборот общественного питания к предыдущему году</t>
  </si>
  <si>
    <t>Объем платных услуг населению</t>
  </si>
  <si>
    <t>Определяется как денежный эквивалент объема услуг, оказанных резидентами российской экономики  гражданам России, а также гражданам других государств, потребляющим те или иные услуги на территории муниципального образования. Показатель включает: бытовые, транспортные, услуги связи, жилищные, коммунальные, услуги гостиниц и аналогичных средств размещения, услуги системы образования, культуры, туристские, услуги физической культуры и спорта, медицинские, санаторно-оздоровительные, ветеринарные, услуги правового характера, социальные услуги, предоставляемые гражданам пожилого возраста и инвалидам и другие.При прогнозировании значений показателя учитываются ожидаемые тенденции изменения реальных денежных доходов населения,  развития сети организаций, оказывающих населению платные услуги, тарифная политика, изменения в структуре оказания платных услуг.</t>
  </si>
  <si>
    <t>Объем платных услуг населению к предыдущему году</t>
  </si>
  <si>
    <t>VII</t>
  </si>
  <si>
    <t>Инвестиции</t>
  </si>
  <si>
    <t>Объем инвестиций  в основной капитал  за счет всех источников финансирования — всего,</t>
  </si>
  <si>
    <t>Определяется как совокупность затрат, направленных на строительство, реконструкцию (включая расширение и модернизацию) объектов, которые приводят к увеличению их первоначальной стоимости, приобретение машин, оборудования, транспортных средств, производственного и хозяйственного инвентаря, на формирование рабочего, продуктивного и племенного стада, насаждение и выращивание многолетних культур.</t>
  </si>
  <si>
    <t>При прогнозировании значений показателя учитываются ожидаемые тенденции на рынке капиталов, изменения инвестиционного климата в муниципальном образовании, начатые и запланированные к реализации инвестиционные проекты, планы предприятий и организаций по технологической модернизации и расширению производственной деятельности, планы осуществления инвестиционной деятельности за счет бюджетного финансирования.</t>
  </si>
  <si>
    <t>Индекс физического объема инвестиций в основной капитал</t>
  </si>
  <si>
    <t xml:space="preserve"> В том числе по основным видам экономической деятельности:</t>
  </si>
  <si>
    <t>Сельское хозяйство, охота и лесное хозяйство</t>
  </si>
  <si>
    <t>Добыча полезных ископаемых</t>
  </si>
  <si>
    <t>Обрабатывающие производства</t>
  </si>
  <si>
    <t xml:space="preserve"> Производство и распределение электроэнергии, газа и воды</t>
  </si>
  <si>
    <t>Строительство</t>
  </si>
  <si>
    <t>Другие виды экономической деятельности (указать какие)</t>
  </si>
  <si>
    <t xml:space="preserve">Инвестиции в основной капитал по источникам финансирования: </t>
  </si>
  <si>
    <t xml:space="preserve">  Собственные средства предприятий</t>
  </si>
  <si>
    <t>Привлеченные средства</t>
  </si>
  <si>
    <t>Из них:</t>
  </si>
  <si>
    <t>Кредиты банков</t>
  </si>
  <si>
    <t>Бюджетные средства</t>
  </si>
  <si>
    <t>2.2.2.1</t>
  </si>
  <si>
    <t>Из федерального бюджета</t>
  </si>
  <si>
    <t>2.2.2.2</t>
  </si>
  <si>
    <t>Из областного бюджета</t>
  </si>
  <si>
    <t>2.2.2.3</t>
  </si>
  <si>
    <t>Из бюджета муниципального образования</t>
  </si>
  <si>
    <t>2.2.2.4</t>
  </si>
  <si>
    <t>Из средств внебюджетных фондов</t>
  </si>
  <si>
    <t>Прочие</t>
  </si>
  <si>
    <t>VIII</t>
  </si>
  <si>
    <t>Объем работ, выполненных по виду деятельности «строительство»</t>
  </si>
  <si>
    <t>В объем работ, выполненных по виду экономической деятельности «Строительство» включаются строительные работы, выполненные организациями собственными силами на основании договоров и (или) контрактов, заключаемых с заказчиками.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При прогнозировании показателя учитываются ожидаемые тенденции на рынке строительных работ, уровень платежеспособного  спроса, потребности в проведении строительных работ, производственные мощности строительных организаций.</t>
  </si>
  <si>
    <t>Ввод в эксплуатацию жилых домов за счет всех источников финансирования,  всего</t>
  </si>
  <si>
    <t xml:space="preserve">Кв. метров общей площади </t>
  </si>
  <si>
    <t>Общая площадь введенных жилых домов определяется как 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t>
  </si>
  <si>
    <t>2/375</t>
  </si>
  <si>
    <t>другие объекты (указать какие)                           "Областной дом ребенка"</t>
  </si>
  <si>
    <t>ед./мест</t>
  </si>
  <si>
    <t>1/140</t>
  </si>
  <si>
    <t>В общую площадь введенных жилых домов не входит площадь вестибюлей, тамбуров, лестничных клеток, лифтовых холлов, общих коридоров, а также площадь в жилых домах, предназначенная для встроено-пристроенных помещений. При прогнозировании показателя учитываются ожидаемые масштабы жилищного строительства, зависящие от уровня платежеспособного спроса, наличия свободных территорий, мощностей строительных организаций.</t>
  </si>
  <si>
    <t>В том числе за счет средств:</t>
  </si>
  <si>
    <t>федерального бюджета</t>
  </si>
  <si>
    <t>Кв. метров общей площади</t>
  </si>
  <si>
    <t>Областного бюджета</t>
  </si>
  <si>
    <t>Местного бюджета</t>
  </si>
  <si>
    <t>Из общего итога индивидуальные жилые дома, построенные населением за свой счет и с помощью кредитов</t>
  </si>
  <si>
    <t xml:space="preserve">Общая площадь жилых помещений, приходящаяся на 1 жителя     </t>
  </si>
  <si>
    <t>Кв. метров общей площади на 1 чел.</t>
  </si>
  <si>
    <t xml:space="preserve">Общая площадь жилых помещений, приходящаяся в среднем на одного жителя, рассчитывается делением общей площади всего жилищного фонда муниципального образования на конец года на численность постоянного населения на эту же дату. При прогнозировании показателя учитываются ожидаемые изменения в параметрах жилищного фонда с учетом процессов ввода в действие объектов нового строительства, выбытия жилищного фонда в связи со сносом, постановкой на капитальный ремонт и реконструкцию, переводом в нежилой фонд, а также данные прогноза численности постоянного населения муниципального образования. </t>
  </si>
  <si>
    <t>IX</t>
  </si>
  <si>
    <t>Транспорт</t>
  </si>
  <si>
    <t>Объем услуг организаций транспорта</t>
  </si>
  <si>
    <t>Рассчитывается как стоимость оказанных предприятиями транспорта услуг по перевозке грузов и пассажиров по всем видам транспорта (железнодорожный, автомобильный, городской электрический, дорожное хозяйство, трубопроводный, морской, внутренний водный, воздушный). Производителями указанных работ могут выступать организации любой формы собственности и любой организационно-правовой формы, как специализирующиеся на перевозочной деятельности, так и те, для которых перевозка грузов и пассажиров не является основной деятельностью (юридические лица), а также граждане, занимающиеся предпринимательской деятельностью без образования юридического лица (физические лица). При прогнозировании показателя учитываются ожидаемые тенденции изменения параметров транспортной системы муниципального образования (включая транспортную инфраструктуру), ситуация на рынке транспортных услуг, уровень платежеспособного  спроса, производственные мощности транспортных организаций.</t>
  </si>
  <si>
    <t>Протяженность автомобильных дорог общего пользования с твердым покрытием (федерального, регионального и межмуниципального, местного значения),</t>
  </si>
  <si>
    <t>в том числе</t>
  </si>
  <si>
    <t>км</t>
  </si>
  <si>
    <r>
      <t>Плотность автомобильных дорог общего пользования с твердым покрытием — протяженность автомобильных дорог общего пользования с твердым покрытием в километрах, приходящаяся на единицу площади территории (на 10000 км</t>
    </r>
    <r>
      <rPr>
        <vertAlign val="superscript"/>
        <sz val="10"/>
        <color indexed="8"/>
        <rFont val="Arial"/>
        <family val="2"/>
      </rPr>
      <t>2</t>
    </r>
    <r>
      <rPr>
        <sz val="10"/>
        <color indexed="8"/>
        <rFont val="Arial"/>
        <family val="2"/>
      </rPr>
      <t>) муниципального образования.</t>
    </r>
  </si>
  <si>
    <t>федерального значения</t>
  </si>
  <si>
    <t>2.2.</t>
  </si>
  <si>
    <t>регионального значения</t>
  </si>
  <si>
    <t>2.3.</t>
  </si>
  <si>
    <t>местного значения</t>
  </si>
  <si>
    <t>Плотность железнодорожных путей общего пользования</t>
  </si>
  <si>
    <t>На конец года; км путей на 10000 кв. км территории</t>
  </si>
  <si>
    <t>Железнодорожные пути общего пользования — это все пути железнодорожных станций, открытые для формирования и расформирования составов, маневров, погрузки, выгрузки, посадки, высадки пассажиров, а также пути, соединяющие станции: перегоны, раздельные пункты.</t>
  </si>
  <si>
    <r>
      <t>Плотность железнодорожных путей общего пользования — протяженность железнодорожных путей общего пользования в километрах, приходящаяся на единицу площади территории (на 10000 км</t>
    </r>
    <r>
      <rPr>
        <vertAlign val="superscript"/>
        <sz val="10"/>
        <color indexed="8"/>
        <rFont val="Arial"/>
        <family val="2"/>
      </rPr>
      <t>2</t>
    </r>
    <r>
      <rPr>
        <sz val="10"/>
        <color indexed="8"/>
        <rFont val="Arial"/>
        <family val="2"/>
      </rPr>
      <t>) муниципального образования.</t>
    </r>
  </si>
  <si>
    <t>Плотность автомобильных дорог общего пользования с твердым покрытием</t>
  </si>
  <si>
    <t>На конец года; км дорог на 10000 кв. км территории</t>
  </si>
  <si>
    <t>Удельный вес автомобильных дорог с твердым покрытием в общей протяженности автомобильных дорог общего пользования</t>
  </si>
  <si>
    <t>На конец года; %</t>
  </si>
  <si>
    <t>Показатель служит для определения обеспеченности муниципального образования  дорогами соответствующего качества, как следствие для определения транспортной доступности тех или иных поседений.</t>
  </si>
  <si>
    <t>Удельный вес автомобильных дорог с твердым покрытием в общей протяженности автомобильных дорог общего пользования — протяженность автомобильных дорог с твердым покрытием в километрах в общей протяженности автомобильных дорог общего пользования.</t>
  </si>
  <si>
    <t>X</t>
  </si>
  <si>
    <t>Финансы</t>
  </si>
  <si>
    <t>Доходы бюджета муниципального образования, всего</t>
  </si>
  <si>
    <t>Формируется как баланс финансовых ресурсов, находящихся в ведении органов местного самоуправления муниципального образования. Охватывает средства бюджета муниципального образования, в т. ч. поступающие из бюджетов вышестоящих уровней.</t>
  </si>
  <si>
    <t>Показатели раздела позволяют увязать основные элементы финансовой системы муниципального образования, обеспечить проверку сбалансированности прогноза в целом, определить источники финансирования намеченных мероприятий, выявить резервы дополнительных финансовых ресурсов, произвести прогнозные финансовые расчеты.</t>
  </si>
  <si>
    <t>Собственные (налоговые и неналоговые)</t>
  </si>
  <si>
    <t xml:space="preserve">из них </t>
  </si>
  <si>
    <t>Налог на доходы физических лиц</t>
  </si>
  <si>
    <t>Налоги на совокупный доход</t>
  </si>
  <si>
    <t>1.1.3.1</t>
  </si>
  <si>
    <t>единый налог, взимаемый в связи с применением упрощенной системы налогообложения</t>
  </si>
  <si>
    <t>1.1.3.2</t>
  </si>
  <si>
    <t>единый налог на вмененный доход для отдельных видов деятельности</t>
  </si>
  <si>
    <t>1.1.3.3</t>
  </si>
  <si>
    <t>единый сельскохозяйственный налог</t>
  </si>
  <si>
    <t>налог на имущество,</t>
  </si>
  <si>
    <t>1.1.4.1</t>
  </si>
  <si>
    <t>налоги на имущество физ.лиц</t>
  </si>
  <si>
    <t>1.1.4.2</t>
  </si>
  <si>
    <t>земельный налог</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</si>
  <si>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</si>
  <si>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</si>
  <si>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</si>
  <si>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</si>
  <si>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Прочие неналоговые доходы</t>
  </si>
  <si>
    <t>Безвозмездные поступления, всего</t>
  </si>
  <si>
    <t>Дотации бюджетам муниципальных образований</t>
  </si>
  <si>
    <t>Субсидии бюджетам муниципальных образований (межбюджетные субсидии)</t>
  </si>
  <si>
    <t>Субвенции бюджетам муниципальных образований</t>
  </si>
  <si>
    <t>Иные межбюджетные трансферты</t>
  </si>
  <si>
    <t>Расходы бюджета муниципального образования, всего</t>
  </si>
  <si>
    <t>Общегосударственные расходы</t>
  </si>
  <si>
    <t>Расходы на национальную оборону</t>
  </si>
  <si>
    <t>Расходы на национальную безопасность и правоохранительную деятельность</t>
  </si>
  <si>
    <t>Расходы на национальную экономику</t>
  </si>
  <si>
    <t>Расходы на ЖКХ</t>
  </si>
  <si>
    <t>Образование</t>
  </si>
  <si>
    <t>Культура и кинематография</t>
  </si>
  <si>
    <t xml:space="preserve">Социальная политика </t>
  </si>
  <si>
    <t>Физическая культура и спорт</t>
  </si>
  <si>
    <t>Прочие расходы</t>
  </si>
  <si>
    <t>Превышение доходов над расходами (+), или расходов над доходами (-)</t>
  </si>
  <si>
    <t>Прибыль прибыльных организаций</t>
  </si>
  <si>
    <t>ХI</t>
  </si>
  <si>
    <t>Рынок труда и занятость населения</t>
  </si>
  <si>
    <t>Численность занятых в экономике (среднегодовая)</t>
  </si>
  <si>
    <t>К занятым в экономике относятся лица, которые выполняли оплачиваемую работу по найму, а также приносящую доход работу не по найму как с привлечением, так и без привлечения наемных работников. В численность занятых включаются лица, которые выполняли работу в качестве помогающих на семейном предприятии, лица, которые временно отсутствовали на работе, а также лица, занятые в домашнем хозяйстве производством товаров и услуг для продажи или обмена. Данные о среднегодовой численности занятых в экономике формируются по основной работе гражданского населения один раз в год при составлении баланса трудовых ресурсов.</t>
  </si>
  <si>
    <t>При прогнозировании показателя учитываются демографические процессы и ожидаемые тенденции в развитии экономики и социальной сферы, деятельности предприятий и организаций муниципального образования (открытие новых предприятий, закрытие действующих).</t>
  </si>
  <si>
    <t>Среднесписочная численность работников (по крупным и средним организациям),</t>
  </si>
  <si>
    <t>в том числе по видам экономической деятельности:</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</si>
  <si>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</si>
  <si>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</si>
  <si>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</si>
  <si>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</si>
  <si>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t>
  </si>
  <si>
    <t>транспорт и связь</t>
  </si>
  <si>
    <t>операции с недвижимом имуществом, аренда и предоставление услу</t>
  </si>
  <si>
    <t>Уровень зарегистрированной безработицы (на конец года)</t>
  </si>
  <si>
    <t xml:space="preserve">Уровень зарегистрированной безработицы рассчитывается как отношение численности безработных, зарегистрированных в государственных учреждениях службы занятости, к численности экономически активного населения. Данные о численности зарегистрированных безработных предоставляются территориальным подразделением Федеральной службы по труду и занятости. При прогнозировании показателя учитываются ожидаемые тенденции в развитии экономики и социальной сферы, деятельности предприятий и организаций муниципального образования, ожидаемые изменения в применяемых технологиях, влияющие на потребности в трудовых ресурсах. </t>
  </si>
  <si>
    <t>Численность ищущих работу, зарегистрированных в органах государственной службы занятости (на конец года)</t>
  </si>
  <si>
    <t>При прогнозировании показателя учитываются ожидаемые тенденции в развитии экономики и социальной сферы, деятельности предприятий и организаций муниципального образования, ожидаемые сокращения персонала, закрытия предприятий.</t>
  </si>
  <si>
    <t>Численность безработных, зарегистрированных в органах государственной службы занятости (на конец года)</t>
  </si>
  <si>
    <t>Количество вакансий, заявленных предприятиями, в  центры занятости населения  (на конец года)</t>
  </si>
  <si>
    <t>Единиц</t>
  </si>
  <si>
    <r>
      <t>тыс</t>
    </r>
    <r>
      <rPr>
        <sz val="10"/>
        <color indexed="8"/>
        <rFont val="Arial"/>
        <family val="2"/>
      </rPr>
      <t>.руб.</t>
    </r>
  </si>
  <si>
    <t>Рассчитывается как число вакансий (требуемых работников), сообщенных работодателями в государственные учреждения службы занятости.</t>
  </si>
  <si>
    <t>Создание новых  рабочих мест,   всего</t>
  </si>
  <si>
    <t>При прогнозировании показателя учитываются ожидаемые тенденции в развитии экономики и социальной сферы, деятельности предприятий и организаций муниципального образования, ожидаемое увеличение спроса на трудовые ресурсы.</t>
  </si>
  <si>
    <t>на действующих  предприятиях</t>
  </si>
  <si>
    <t>на  вновь вводимых  предприятиях</t>
  </si>
  <si>
    <t>Фонд начисленной заработной платы работников</t>
  </si>
  <si>
    <t>Млн руб.</t>
  </si>
  <si>
    <t xml:space="preserve">При прогнозировании показателей учитываются тенденции в росте (снижении) уровня оплаты труда и размеров социальных выплат, инфляционные процессы. </t>
  </si>
  <si>
    <t>Выплаты социального характера</t>
  </si>
  <si>
    <t>Среднемесячная номинальная начисленная заработная плата на 1 работника</t>
  </si>
  <si>
    <t>Рублей</t>
  </si>
  <si>
    <t>Среднемесячная номинальная начисленная заработная плата за год определяется путем деления фонда начисленной заработной платы работников на среднесписочную  численность работников и на 12 месяцев. В фонд заработной платы включаются начисленные работникам суммы оплаты труда в денежной и не денежной форме за отработанное и неотработанное время, компенсационные выплаты, связанные с режимом работы и условиями труда, доплаты и надбавки, премии, единовременные поощрительные выплаты, а также оплата питания и проживания, имеющая систематический характер. Пособия, получаемые работниками из государственных внебюджетных фондов, не включаются в фонд заработной платы и среднемесячную заработную плату. При прогнозировании показателя учитываются тенденции роста (снижения) реальной зарплаты, инфляционные процессы, ожидаемые тенденции в развитии экономики и социальной сферы, деятельности предприятий и организаций муниципального образования.</t>
  </si>
  <si>
    <t>ХII</t>
  </si>
  <si>
    <t>Развитие социальной сферы</t>
  </si>
  <si>
    <t>Ввод в действие объектов социально-культурной сферы за счет всех источников финансирования:</t>
  </si>
  <si>
    <t>При прогнозировании показателей учитываются ожидаемые масштабы строительства и реконструкции, зависящие от бюджетного финансирования, реализации проектов муниципально-частного партнерства, инвестиций со стороны частного сектора экономики, наличия свободных территорий, мощностей строительных организаций.</t>
  </si>
  <si>
    <t>дошкольные учреждения</t>
  </si>
  <si>
    <t>Ед./мест</t>
  </si>
  <si>
    <t>общеобразовательные школы</t>
  </si>
  <si>
    <t>больницы</t>
  </si>
  <si>
    <t>амбулаторно-поликлинические учреждения</t>
  </si>
  <si>
    <t>Ед./пос.            в смену</t>
  </si>
  <si>
    <t>спортивные сооружения</t>
  </si>
  <si>
    <t>Численность детей в дошкольных образовательных учреждениях</t>
  </si>
  <si>
    <t>При прогнозировании показателей учитываются:   демографические процессы, половозрастная структура населения, миграция, физические параметры и уровень привлекательности образовательных учреждений муниципального образований для жителей других населенных пунктов.</t>
  </si>
  <si>
    <t>Численность учащихся в учреждениях:</t>
  </si>
  <si>
    <t>общеобразовательных</t>
  </si>
  <si>
    <t>начального профессионального образования</t>
  </si>
  <si>
    <t>среднего профессионального образования</t>
  </si>
  <si>
    <t>высшего профессионального   образования</t>
  </si>
  <si>
    <t>Выпуск специалистов учреждениями:</t>
  </si>
  <si>
    <t xml:space="preserve">При прогнозировании показателей учитываются:   количество обучающихся, уровень успеваемости обучающихся, планы учреждений по расширению или сокращению приема. </t>
  </si>
  <si>
    <t>высшего профессионального образования</t>
  </si>
  <si>
    <t xml:space="preserve"> Уровень обеспеченности (на конец года): </t>
  </si>
  <si>
    <t>При прогнозировании показателей учитываются: изменения в численности населения, ожидаемые масштабы строительства, капитального ремонта и реконструкции, особенности стандартов и регламентов деятельности учреждений социальной сферы муниципального образования.</t>
  </si>
  <si>
    <t>больничными койками</t>
  </si>
  <si>
    <t>Коек на  10 тыс.                                                                                                                              населения</t>
  </si>
  <si>
    <t xml:space="preserve">амбулаторно-поликлиническими учреждениями    </t>
  </si>
  <si>
    <t>Посещений в смену на 10 тыс. населения</t>
  </si>
  <si>
    <t>в том числе дневными стационарами</t>
  </si>
  <si>
    <t xml:space="preserve"> врачами</t>
  </si>
  <si>
    <t>Чел. на 10 тыс. населения</t>
  </si>
  <si>
    <t xml:space="preserve">средним медицинским персоналом </t>
  </si>
  <si>
    <t>стационарными учреждениями социального обслуживания  престарелых и инвалидов (взрослых и детей)</t>
  </si>
  <si>
    <t>Мест на 10 тыс. населения</t>
  </si>
  <si>
    <t>общедоступными библиотеками</t>
  </si>
  <si>
    <t>Ед. на 100 тыс. населения</t>
  </si>
  <si>
    <t xml:space="preserve">учреждениями культурно-досугового типа </t>
  </si>
  <si>
    <t>дошкольными образовательными учреждениями</t>
  </si>
  <si>
    <t>Мест на 1000 детей в возрасте 1–6 лет</t>
  </si>
  <si>
    <t xml:space="preserve">Количество обучающихся в первую смену в дневных учреждениях общего образования </t>
  </si>
  <si>
    <t>% к общему числу обучающихся в этих учреждениях</t>
  </si>
  <si>
    <t>При прогнозировании показателя учитывается пропускная способность дневных учреждений общего образования, количество обучающихся (в данный год и в будущем) детей, планы открытия новых учреждений общего образования.</t>
  </si>
  <si>
    <t>[1]Здесь и далее под индексом-дефлятором понимается отношение значения соответствующего показателя, исчисленного в фактически действовавших ценах, к значению показателя, исчисленному в постоянных ценах базисного периода – периода времени, с которым производится сравнение проектируемых или отчетных показателей.</t>
  </si>
  <si>
    <t>[2] Здесь и далее индекс производства указывается по соответствующим видам экономической деятельности, приводимым в предыдущей строке таблицы.Индекс производства - относительный показатель, характеризующий изменение масштабов производства в сравниваемых периодах, и исчисляемый как отношение объемов его производства в натурально-вещественном выражении в сравниваемых периодах.</t>
  </si>
  <si>
    <t>[3] Здесь и далее изменение к предыдущему году в сопоставимых ценах рассчитывается в случаях, когда в местную администрацию представлены материалы Минэкономразвития России и/или Комитета экономического развития и инвестиционной деятельности Ленинградской области (сценарные условия для формирования прогноза социально-экономического развития и пр.), содержащие информацию о значениях индексов-дефляторов или данные, на основе которых такие значения могут быть рассчитаны. Если такие материалы не были направлены в местную администрацию, изменение к предыдущему году рассчитывается в действующих ценах соответствующих лет.</t>
  </si>
  <si>
    <t>1.1</t>
  </si>
  <si>
    <t>1.2</t>
  </si>
  <si>
    <t>1.3</t>
  </si>
  <si>
    <t>1.4</t>
  </si>
  <si>
    <t>1.5</t>
  </si>
  <si>
    <t>1.6</t>
  </si>
  <si>
    <t>3.1</t>
  </si>
  <si>
    <t>3.2</t>
  </si>
  <si>
    <t>3.3</t>
  </si>
  <si>
    <t>3.4</t>
  </si>
  <si>
    <t>3.5</t>
  </si>
  <si>
    <t>3.6</t>
  </si>
  <si>
    <t>3.7</t>
  </si>
  <si>
    <t>3.8</t>
  </si>
  <si>
    <t>3.9</t>
  </si>
  <si>
    <t>3.10</t>
  </si>
  <si>
    <t>3.11</t>
  </si>
  <si>
    <t>3.12</t>
  </si>
  <si>
    <t>3.13</t>
  </si>
  <si>
    <t>3.14</t>
  </si>
  <si>
    <t>3.15</t>
  </si>
  <si>
    <t>2.1</t>
  </si>
  <si>
    <t>2.2</t>
  </si>
  <si>
    <t>2.3</t>
  </si>
  <si>
    <t>2.4</t>
  </si>
  <si>
    <t>2.2.1</t>
  </si>
  <si>
    <t>2.2.2</t>
  </si>
  <si>
    <t>2.2.3</t>
  </si>
  <si>
    <t>1.1.2</t>
  </si>
  <si>
    <t>1.1.3</t>
  </si>
  <si>
    <t>1.1.4</t>
  </si>
  <si>
    <t>1.1.5</t>
  </si>
  <si>
    <t>1.1.6</t>
  </si>
  <si>
    <t>1.1.7</t>
  </si>
  <si>
    <t>1.1.8</t>
  </si>
  <si>
    <t>1.1.9</t>
  </si>
  <si>
    <t>1.2.1</t>
  </si>
  <si>
    <t>1.2.2</t>
  </si>
  <si>
    <t>1.2.3</t>
  </si>
  <si>
    <t>1.2.4</t>
  </si>
  <si>
    <t>2.5</t>
  </si>
  <si>
    <t>2.6</t>
  </si>
  <si>
    <t>2.7</t>
  </si>
  <si>
    <t>2.8</t>
  </si>
  <si>
    <t>2.9</t>
  </si>
  <si>
    <t>2.10</t>
  </si>
  <si>
    <t>7.1</t>
  </si>
  <si>
    <t>7.2</t>
  </si>
  <si>
    <t>4.1</t>
  </si>
  <si>
    <t>4.2</t>
  </si>
  <si>
    <t>5.1</t>
  </si>
  <si>
    <t>5.2</t>
  </si>
  <si>
    <t>5.3</t>
  </si>
  <si>
    <t>5.4</t>
  </si>
  <si>
    <t>5.5</t>
  </si>
  <si>
    <t>5.6</t>
  </si>
  <si>
    <t>5.7</t>
  </si>
  <si>
    <t>5.8</t>
  </si>
  <si>
    <t>5.9</t>
  </si>
  <si>
    <t>Оценка 2015г.</t>
  </si>
  <si>
    <t>2014г.</t>
  </si>
  <si>
    <t>2016г.</t>
  </si>
  <si>
    <t>2017г.</t>
  </si>
  <si>
    <t>2018г.</t>
  </si>
  <si>
    <t>Таблица 2 — Форма «Основные показатели прогноза социально-экономического развития муниципального образования на 2016 год  и плановый период 2017 и 2018 годов (на среднесрочный период)»</t>
  </si>
  <si>
    <t>№ п/п</t>
  </si>
  <si>
    <t>Наименование, раздела, показателя</t>
  </si>
  <si>
    <t>Единица измерения</t>
  </si>
  <si>
    <t>Отчет</t>
  </si>
  <si>
    <t>Прогноз</t>
  </si>
  <si>
    <t>Пояснение по заполнению формы</t>
  </si>
  <si>
    <t>Численность постоянного населения  (на конец года) — всего</t>
  </si>
  <si>
    <t>Тыс. чел.</t>
  </si>
  <si>
    <t>Учитывается население, постоянно, проживающее на территории муниципального образования. Значение прогнозируемого показателя определяется с учетом половозрастной структуры населения, ожидаемых продолжительности жизни, уровней рождаемости и смертности, миграционного прироста или убыли. При проведении прогнозных расчетов используется метод передвижки возрастов и ожидаемые тенденции в рождаемости, смертности, продолжительности жизни и миграционных процессах. Распределение населения на городское и сельское производится по месту проживания. Городскими населенными пунктами считаются населенные пункты, отнесенные в установленном законодательством порядке к категории городских. Все остальные населенные пункты являются сельскими.</t>
  </si>
  <si>
    <t xml:space="preserve">Изменение к предыдущему году </t>
  </si>
  <si>
    <t>%</t>
  </si>
  <si>
    <t>В том числе:</t>
  </si>
  <si>
    <t>Городского</t>
  </si>
  <si>
    <t>Сельского</t>
  </si>
  <si>
    <t>Изменение к предыдущему году</t>
  </si>
  <si>
    <t>Число родившихся, всего</t>
  </si>
  <si>
    <t>Человек</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</si>
</sst>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0.0000000"/>
    <numFmt numFmtId="166" formatCode="0.000000"/>
    <numFmt numFmtId="167" formatCode="0.0000"/>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quot;р.&quot;"/>
    <numFmt numFmtId="175" formatCode="#,##0.00_ ;\-#,##0.00\ "/>
  </numFmts>
  <fonts count="31">
    <font>
      <sz val="11"/>
      <color indexed="8"/>
      <name val="Calibri"/>
      <family val="2"/>
    </font>
    <font>
      <b/>
      <sz val="10"/>
      <color indexed="8"/>
      <name val="Arial"/>
      <family val="2"/>
    </font>
    <font>
      <b/>
      <sz val="9"/>
      <color indexed="8"/>
      <name val="Arial"/>
      <family val="2"/>
    </font>
    <font>
      <sz val="10"/>
      <color indexed="8"/>
      <name val="Arial"/>
      <family val="2"/>
    </font>
    <font>
      <vertAlign val="superscript"/>
      <sz val="10"/>
      <color indexed="8"/>
      <name val="Arial"/>
      <family val="2"/>
    </font>
    <font>
      <sz val="8"/>
      <color indexed="8"/>
      <name val="Arial"/>
      <family val="2"/>
    </font>
    <font>
      <u val="single"/>
      <sz val="11"/>
      <color indexed="12"/>
      <name val="Calibri"/>
      <family val="2"/>
    </font>
    <font>
      <b/>
      <sz val="14"/>
      <color indexed="8"/>
      <name val="Calibri"/>
      <family val="2"/>
    </font>
    <font>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1"/>
    </font>
    <font>
      <sz val="9"/>
      <name val="Tahoma"/>
      <family val="0"/>
    </font>
    <font>
      <b/>
      <sz val="9"/>
      <name val="Tahoma"/>
      <family val="0"/>
    </font>
    <font>
      <u val="single"/>
      <sz val="11"/>
      <color indexed="36"/>
      <name val="Calibri"/>
      <family val="2"/>
    </font>
    <font>
      <sz val="10"/>
      <color indexed="10"/>
      <name val="Arial"/>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style="medium"/>
      <bottom/>
    </border>
    <border>
      <left/>
      <right style="medium"/>
      <top/>
      <bottom style="medium"/>
    </border>
    <border>
      <left style="thin"/>
      <right style="thin"/>
      <top style="thin"/>
      <bottom style="thin"/>
    </border>
    <border>
      <left/>
      <right/>
      <top/>
      <bottom style="medium"/>
    </border>
    <border>
      <left style="thin"/>
      <right style="thin"/>
      <top style="thin"/>
      <bottom>
        <color indexed="63"/>
      </bottom>
    </border>
    <border>
      <left style="thin"/>
      <right style="thin"/>
      <top>
        <color indexed="63"/>
      </top>
      <bottom style="thin"/>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3" fillId="0" borderId="6" applyNumberFormat="0" applyFill="0" applyAlignment="0" applyProtection="0"/>
    <xf numFmtId="0" fontId="20" fillId="21" borderId="7" applyNumberFormat="0" applyAlignment="0" applyProtection="0"/>
    <xf numFmtId="0" fontId="9" fillId="0" borderId="0" applyNumberFormat="0" applyFill="0" applyBorder="0" applyAlignment="0" applyProtection="0"/>
    <xf numFmtId="0" fontId="15" fillId="22" borderId="0" applyNumberFormat="0" applyBorder="0" applyAlignment="0" applyProtection="0"/>
    <xf numFmtId="0" fontId="28" fillId="0" borderId="0" applyNumberFormat="0" applyFill="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cellStyleXfs>
  <cellXfs count="49">
    <xf numFmtId="0" fontId="0" fillId="0" borderId="0" xfId="0" applyAlignment="1">
      <alignment/>
    </xf>
    <xf numFmtId="0" fontId="2" fillId="0" borderId="10" xfId="0" applyFont="1" applyBorder="1" applyAlignment="1">
      <alignment horizontal="center" wrapText="1"/>
    </xf>
    <xf numFmtId="0" fontId="1" fillId="0" borderId="11" xfId="0" applyFont="1" applyBorder="1" applyAlignment="1">
      <alignment horizontal="center" wrapText="1"/>
    </xf>
    <xf numFmtId="0" fontId="0" fillId="0" borderId="12" xfId="0" applyBorder="1" applyAlignment="1">
      <alignment horizontal="center" vertical="center"/>
    </xf>
    <xf numFmtId="0" fontId="3" fillId="0" borderId="12" xfId="0" applyFont="1" applyBorder="1" applyAlignment="1">
      <alignment horizontal="center" vertical="center" wrapText="1"/>
    </xf>
    <xf numFmtId="49" fontId="3" fillId="0" borderId="12" xfId="0" applyNumberFormat="1" applyFont="1" applyBorder="1" applyAlignment="1">
      <alignment horizontal="justify" vertical="top" wrapText="1"/>
    </xf>
    <xf numFmtId="0" fontId="3" fillId="0" borderId="12" xfId="0" applyFont="1" applyBorder="1" applyAlignment="1">
      <alignment horizontal="justify" vertical="top" wrapText="1"/>
    </xf>
    <xf numFmtId="2" fontId="3" fillId="0" borderId="12" xfId="0" applyNumberFormat="1" applyFont="1" applyBorder="1" applyAlignment="1">
      <alignment horizontal="justify" vertical="top" wrapText="1"/>
    </xf>
    <xf numFmtId="1" fontId="3" fillId="0" borderId="12" xfId="0" applyNumberFormat="1" applyFont="1" applyBorder="1" applyAlignment="1">
      <alignment horizontal="justify" vertical="top" wrapText="1"/>
    </xf>
    <xf numFmtId="0" fontId="3" fillId="0" borderId="12" xfId="0" applyFont="1" applyFill="1" applyBorder="1" applyAlignment="1">
      <alignment horizontal="justify" vertical="top" wrapText="1"/>
    </xf>
    <xf numFmtId="49" fontId="1" fillId="0" borderId="12" xfId="0" applyNumberFormat="1" applyFont="1" applyBorder="1" applyAlignment="1">
      <alignment horizontal="justify" vertical="top" wrapText="1"/>
    </xf>
    <xf numFmtId="0" fontId="1" fillId="0" borderId="12" xfId="0" applyFont="1" applyBorder="1" applyAlignment="1">
      <alignment horizontal="justify" vertical="top" wrapText="1"/>
    </xf>
    <xf numFmtId="0" fontId="3" fillId="24" borderId="12" xfId="0" applyFont="1" applyFill="1" applyBorder="1" applyAlignment="1">
      <alignment horizontal="justify" vertical="top" wrapText="1"/>
    </xf>
    <xf numFmtId="0" fontId="6" fillId="0" borderId="12" xfId="42" applyBorder="1" applyAlignment="1" applyProtection="1">
      <alignment horizontal="justify" vertical="top" wrapText="1"/>
      <protection/>
    </xf>
    <xf numFmtId="0" fontId="0" fillId="0" borderId="12" xfId="0" applyBorder="1" applyAlignment="1">
      <alignment vertical="top" wrapText="1"/>
    </xf>
    <xf numFmtId="0" fontId="3" fillId="0" borderId="12" xfId="0" applyFont="1" applyFill="1" applyBorder="1" applyAlignment="1">
      <alignment horizontal="justify" vertical="top" wrapText="1"/>
    </xf>
    <xf numFmtId="49" fontId="5" fillId="0" borderId="12" xfId="0" applyNumberFormat="1" applyFont="1" applyBorder="1" applyAlignment="1">
      <alignment horizontal="justify" vertical="top" wrapText="1"/>
    </xf>
    <xf numFmtId="0" fontId="3" fillId="0" borderId="12" xfId="0" applyFont="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horizontal="justify" wrapText="1"/>
    </xf>
    <xf numFmtId="0" fontId="25" fillId="0" borderId="12" xfId="0" applyFont="1" applyBorder="1" applyAlignment="1">
      <alignment vertical="top"/>
    </xf>
    <xf numFmtId="1" fontId="3" fillId="0" borderId="12" xfId="0" applyNumberFormat="1" applyFont="1" applyFill="1" applyBorder="1" applyAlignment="1">
      <alignment horizontal="justify" vertical="top" wrapText="1"/>
    </xf>
    <xf numFmtId="175" fontId="3" fillId="0" borderId="12" xfId="0" applyNumberFormat="1" applyFont="1" applyBorder="1" applyAlignment="1">
      <alignment horizontal="justify" vertical="top" wrapText="1"/>
    </xf>
    <xf numFmtId="169" fontId="3" fillId="0" borderId="12" xfId="0" applyNumberFormat="1" applyFont="1" applyBorder="1" applyAlignment="1">
      <alignment horizontal="justify" vertical="top" wrapText="1"/>
    </xf>
    <xf numFmtId="2" fontId="3" fillId="0" borderId="12" xfId="0" applyNumberFormat="1" applyFont="1" applyFill="1" applyBorder="1" applyAlignment="1">
      <alignment horizontal="justify" vertical="top" wrapText="1"/>
    </xf>
    <xf numFmtId="0" fontId="29" fillId="0" borderId="12" xfId="0" applyFont="1" applyBorder="1" applyAlignment="1">
      <alignment horizontal="justify" vertical="top" wrapText="1"/>
    </xf>
    <xf numFmtId="0" fontId="3" fillId="0" borderId="12" xfId="0" applyFont="1" applyBorder="1" applyAlignment="1">
      <alignment horizontal="center" vertical="top" wrapText="1"/>
    </xf>
    <xf numFmtId="2" fontId="3" fillId="0" borderId="12" xfId="0" applyNumberFormat="1" applyFont="1" applyBorder="1" applyAlignment="1">
      <alignment horizontal="center" vertical="top" wrapText="1"/>
    </xf>
    <xf numFmtId="1" fontId="3" fillId="0" borderId="12" xfId="0" applyNumberFormat="1" applyFont="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169" fontId="3" fillId="0" borderId="12" xfId="0" applyNumberFormat="1" applyFont="1" applyBorder="1" applyAlignment="1">
      <alignment horizontal="center" vertical="top" wrapText="1"/>
    </xf>
    <xf numFmtId="0" fontId="3" fillId="0" borderId="12" xfId="0" applyFont="1" applyBorder="1" applyAlignment="1">
      <alignment horizontal="justify" vertical="top" wrapText="1"/>
    </xf>
    <xf numFmtId="0" fontId="6" fillId="0" borderId="0" xfId="42" applyAlignment="1" applyProtection="1">
      <alignment horizontal="left" vertical="top" wrapText="1"/>
      <protection/>
    </xf>
    <xf numFmtId="0" fontId="7" fillId="0" borderId="13" xfId="0" applyFont="1" applyBorder="1" applyAlignment="1">
      <alignment horizontal="center" wrapText="1"/>
    </xf>
    <xf numFmtId="0" fontId="8" fillId="0" borderId="13" xfId="0" applyFont="1" applyBorder="1" applyAlignment="1">
      <alignment horizontal="center" wrapText="1"/>
    </xf>
    <xf numFmtId="0" fontId="1" fillId="0" borderId="12" xfId="0" applyFont="1" applyBorder="1" applyAlignment="1">
      <alignment horizontal="justify" vertical="top" wrapText="1"/>
    </xf>
    <xf numFmtId="49" fontId="3" fillId="0" borderId="12" xfId="0" applyNumberFormat="1" applyFont="1" applyBorder="1" applyAlignment="1">
      <alignment horizontal="justify" vertical="top" wrapText="1"/>
    </xf>
    <xf numFmtId="1" fontId="3" fillId="0" borderId="12" xfId="0" applyNumberFormat="1" applyFont="1" applyFill="1" applyBorder="1" applyAlignment="1">
      <alignment horizontal="justify" vertical="top" wrapText="1"/>
    </xf>
    <xf numFmtId="0" fontId="3" fillId="24" borderId="12" xfId="0" applyFont="1" applyFill="1" applyBorder="1" applyAlignment="1">
      <alignment horizontal="justify" vertical="top" wrapText="1"/>
    </xf>
    <xf numFmtId="0" fontId="3" fillId="0" borderId="12" xfId="0" applyFont="1" applyBorder="1" applyAlignment="1">
      <alignment horizontal="left" wrapText="1"/>
    </xf>
    <xf numFmtId="0" fontId="3" fillId="0" borderId="14" xfId="0" applyFont="1" applyBorder="1" applyAlignment="1">
      <alignment horizontal="justify" vertical="top" wrapText="1"/>
    </xf>
    <xf numFmtId="0" fontId="3" fillId="0" borderId="15" xfId="0" applyFont="1" applyBorder="1" applyAlignment="1">
      <alignment horizontal="justify" vertical="top"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1" fillId="0" borderId="20" xfId="0" applyFont="1" applyBorder="1" applyAlignment="1">
      <alignment horizontal="center" wrapText="1"/>
    </xf>
    <xf numFmtId="0" fontId="3" fillId="0" borderId="12" xfId="0" applyFont="1" applyFill="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00"/>
  <sheetViews>
    <sheetView zoomScaleSheetLayoutView="100" zoomScalePageLayoutView="0" workbookViewId="0" topLeftCell="A1">
      <pane xSplit="1" ySplit="3" topLeftCell="B19" activePane="bottomRight" state="frozen"/>
      <selection pane="topLeft" activeCell="A1" sqref="A1"/>
      <selection pane="topRight" activeCell="B1" sqref="B1"/>
      <selection pane="bottomLeft" activeCell="A4" sqref="A4"/>
      <selection pane="bottomRight" activeCell="A1" sqref="A1:IV16384"/>
    </sheetView>
  </sheetViews>
  <sheetFormatPr defaultColWidth="9.140625" defaultRowHeight="15"/>
  <cols>
    <col min="2" max="2" width="24.8515625" style="0" customWidth="1"/>
    <col min="3" max="3" width="12.28125" style="0" customWidth="1"/>
    <col min="4" max="4" width="15.421875" style="0" bestFit="1" customWidth="1"/>
    <col min="5" max="6" width="11.57421875" style="0" bestFit="1" customWidth="1"/>
    <col min="7" max="7" width="13.7109375" style="0" customWidth="1"/>
    <col min="8" max="8" width="14.57421875" style="0" customWidth="1"/>
    <col min="9" max="9" width="33.8515625" style="0" customWidth="1"/>
    <col min="10" max="10" width="14.57421875" style="0" customWidth="1"/>
  </cols>
  <sheetData>
    <row r="1" spans="1:9" ht="55.5" customHeight="1" thickBot="1">
      <c r="A1" s="34" t="s">
        <v>413</v>
      </c>
      <c r="B1" s="35"/>
      <c r="C1" s="35"/>
      <c r="D1" s="35"/>
      <c r="E1" s="35"/>
      <c r="F1" s="35"/>
      <c r="G1" s="35"/>
      <c r="H1" s="35"/>
      <c r="I1" s="35"/>
    </row>
    <row r="2" spans="1:9" ht="26.25" customHeight="1" thickBot="1">
      <c r="A2" s="43" t="s">
        <v>414</v>
      </c>
      <c r="B2" s="43" t="s">
        <v>415</v>
      </c>
      <c r="C2" s="43" t="s">
        <v>416</v>
      </c>
      <c r="D2" s="1" t="s">
        <v>417</v>
      </c>
      <c r="E2" s="43" t="s">
        <v>408</v>
      </c>
      <c r="F2" s="45" t="s">
        <v>418</v>
      </c>
      <c r="G2" s="46"/>
      <c r="H2" s="47"/>
      <c r="I2" s="43" t="s">
        <v>419</v>
      </c>
    </row>
    <row r="3" spans="1:9" ht="15.75" thickBot="1">
      <c r="A3" s="44"/>
      <c r="B3" s="44"/>
      <c r="C3" s="44"/>
      <c r="D3" s="2" t="s">
        <v>409</v>
      </c>
      <c r="E3" s="44"/>
      <c r="F3" s="2" t="s">
        <v>410</v>
      </c>
      <c r="G3" s="2" t="s">
        <v>411</v>
      </c>
      <c r="H3" s="2" t="s">
        <v>412</v>
      </c>
      <c r="I3" s="44"/>
    </row>
    <row r="4" spans="1:9" ht="42.75" customHeight="1">
      <c r="A4" s="5">
        <v>1</v>
      </c>
      <c r="B4" s="6" t="s">
        <v>420</v>
      </c>
      <c r="C4" s="6" t="s">
        <v>421</v>
      </c>
      <c r="D4" s="6">
        <v>19728</v>
      </c>
      <c r="E4" s="6">
        <f>D4+E11-E12+E13</f>
        <v>19741</v>
      </c>
      <c r="F4" s="6">
        <f>E4+F11-F12+F13</f>
        <v>19771</v>
      </c>
      <c r="G4" s="6">
        <f>F4+G11-G12+G13</f>
        <v>19811</v>
      </c>
      <c r="H4" s="6">
        <f>G4+H11-H12+H13</f>
        <v>19848</v>
      </c>
      <c r="I4" s="32" t="s">
        <v>422</v>
      </c>
    </row>
    <row r="5" spans="1:9" ht="25.5">
      <c r="A5" s="5"/>
      <c r="B5" s="6" t="s">
        <v>423</v>
      </c>
      <c r="C5" s="6" t="s">
        <v>424</v>
      </c>
      <c r="D5" s="7">
        <v>100.36</v>
      </c>
      <c r="E5" s="7">
        <f>E4/D4*100</f>
        <v>100.06589618815896</v>
      </c>
      <c r="F5" s="7">
        <f>F4/E4*100</f>
        <v>100.15196798541109</v>
      </c>
      <c r="G5" s="7">
        <f>G4/F4*100</f>
        <v>100.2023165242021</v>
      </c>
      <c r="H5" s="7">
        <f>H4/G4*100</f>
        <v>100.18676492857503</v>
      </c>
      <c r="I5" s="32"/>
    </row>
    <row r="6" spans="1:9" ht="15">
      <c r="A6" s="5"/>
      <c r="B6" s="6" t="s">
        <v>425</v>
      </c>
      <c r="C6" s="6"/>
      <c r="D6" s="7"/>
      <c r="E6" s="6"/>
      <c r="F6" s="6"/>
      <c r="G6" s="6"/>
      <c r="H6" s="6"/>
      <c r="I6" s="32"/>
    </row>
    <row r="7" spans="1:9" ht="15">
      <c r="A7" s="5" t="s">
        <v>349</v>
      </c>
      <c r="B7" s="6" t="s">
        <v>426</v>
      </c>
      <c r="C7" s="6" t="s">
        <v>421</v>
      </c>
      <c r="D7" s="8">
        <f>D4*0.635</f>
        <v>12527.28</v>
      </c>
      <c r="E7" s="8">
        <f>E4*0.64</f>
        <v>12634.24</v>
      </c>
      <c r="F7" s="8">
        <f>F4*0.642</f>
        <v>12692.982</v>
      </c>
      <c r="G7" s="8">
        <f>G4*0.64</f>
        <v>12679.04</v>
      </c>
      <c r="H7" s="8">
        <f>H4*0.64</f>
        <v>12702.720000000001</v>
      </c>
      <c r="I7" s="32"/>
    </row>
    <row r="8" spans="1:9" ht="25.5">
      <c r="A8" s="5"/>
      <c r="B8" s="6" t="s">
        <v>423</v>
      </c>
      <c r="C8" s="6" t="s">
        <v>424</v>
      </c>
      <c r="D8" s="6"/>
      <c r="E8" s="7">
        <f>E7/D7*100</f>
        <v>100.85381663058541</v>
      </c>
      <c r="F8" s="7">
        <f>F7/E7*100</f>
        <v>100.46494288536549</v>
      </c>
      <c r="G8" s="7">
        <f>G7/F7*100</f>
        <v>99.89015977490554</v>
      </c>
      <c r="H8" s="7">
        <f>H7/G7*100</f>
        <v>100.18676492857503</v>
      </c>
      <c r="I8" s="32"/>
    </row>
    <row r="9" spans="1:9" ht="15">
      <c r="A9" s="5" t="s">
        <v>350</v>
      </c>
      <c r="B9" s="6" t="s">
        <v>427</v>
      </c>
      <c r="C9" s="6" t="s">
        <v>421</v>
      </c>
      <c r="D9" s="8">
        <f>D4-D7</f>
        <v>7200.719999999999</v>
      </c>
      <c r="E9" s="8">
        <f>E4-E7</f>
        <v>7106.76</v>
      </c>
      <c r="F9" s="8">
        <f>F4-F7</f>
        <v>7078.018</v>
      </c>
      <c r="G9" s="8">
        <f>G4-G7</f>
        <v>7131.959999999999</v>
      </c>
      <c r="H9" s="8">
        <f>H4-H7</f>
        <v>7145.279999999999</v>
      </c>
      <c r="I9" s="32"/>
    </row>
    <row r="10" spans="1:9" ht="25.5">
      <c r="A10" s="5"/>
      <c r="B10" s="6" t="s">
        <v>428</v>
      </c>
      <c r="C10" s="6" t="s">
        <v>424</v>
      </c>
      <c r="D10" s="6"/>
      <c r="E10" s="7">
        <f>E9/D9*100</f>
        <v>98.69513048695133</v>
      </c>
      <c r="F10" s="7">
        <f>F9/E9*100</f>
        <v>99.5955681632699</v>
      </c>
      <c r="G10" s="7">
        <f>G9/F9*100</f>
        <v>100.76210600199093</v>
      </c>
      <c r="H10" s="7">
        <f>H9/G9*100</f>
        <v>100.18676492857503</v>
      </c>
      <c r="I10" s="32"/>
    </row>
    <row r="11" spans="1:9" ht="21.75" customHeight="1">
      <c r="A11" s="5">
        <v>2</v>
      </c>
      <c r="B11" s="6" t="s">
        <v>429</v>
      </c>
      <c r="C11" s="6" t="s">
        <v>430</v>
      </c>
      <c r="D11" s="6">
        <v>88</v>
      </c>
      <c r="E11" s="6">
        <v>91</v>
      </c>
      <c r="F11" s="9">
        <v>96</v>
      </c>
      <c r="G11" s="6">
        <v>102</v>
      </c>
      <c r="H11" s="6">
        <v>99</v>
      </c>
      <c r="I11" s="32" t="s">
        <v>0</v>
      </c>
    </row>
    <row r="12" spans="1:9" ht="15">
      <c r="A12" s="5">
        <v>3</v>
      </c>
      <c r="B12" s="6" t="s">
        <v>1</v>
      </c>
      <c r="C12" s="6" t="s">
        <v>430</v>
      </c>
      <c r="D12" s="6">
        <v>143</v>
      </c>
      <c r="E12" s="6">
        <v>138</v>
      </c>
      <c r="F12" s="6">
        <v>131</v>
      </c>
      <c r="G12" s="6">
        <v>129</v>
      </c>
      <c r="H12" s="6">
        <v>129</v>
      </c>
      <c r="I12" s="32"/>
    </row>
    <row r="13" spans="1:9" ht="33.75" customHeight="1">
      <c r="A13" s="5">
        <v>4</v>
      </c>
      <c r="B13" s="6" t="s">
        <v>2</v>
      </c>
      <c r="C13" s="6" t="s">
        <v>430</v>
      </c>
      <c r="D13" s="6">
        <v>171</v>
      </c>
      <c r="E13" s="6">
        <v>60</v>
      </c>
      <c r="F13" s="6">
        <v>65</v>
      </c>
      <c r="G13" s="6">
        <v>67</v>
      </c>
      <c r="H13" s="6">
        <v>67</v>
      </c>
      <c r="I13" s="6" t="s">
        <v>3</v>
      </c>
    </row>
    <row r="14" spans="1:9" ht="38.25">
      <c r="A14" s="5">
        <v>5</v>
      </c>
      <c r="B14" s="6" t="s">
        <v>4</v>
      </c>
      <c r="C14" s="6" t="s">
        <v>5</v>
      </c>
      <c r="D14" s="9">
        <v>4.46</v>
      </c>
      <c r="E14" s="7">
        <f>E11/D4*1000</f>
        <v>4.612733171127332</v>
      </c>
      <c r="F14" s="7">
        <f>F11/E4*1000</f>
        <v>4.862975533154349</v>
      </c>
      <c r="G14" s="7">
        <f>G11/F4*1000</f>
        <v>5.159071367153913</v>
      </c>
      <c r="H14" s="7">
        <f>H11/G4*1000</f>
        <v>4.997223764575236</v>
      </c>
      <c r="I14" s="32" t="s">
        <v>6</v>
      </c>
    </row>
    <row r="15" spans="1:9" ht="38.25">
      <c r="A15" s="5">
        <v>6</v>
      </c>
      <c r="B15" s="6" t="s">
        <v>7</v>
      </c>
      <c r="C15" s="6" t="s">
        <v>5</v>
      </c>
      <c r="D15" s="6">
        <v>7.24</v>
      </c>
      <c r="E15" s="7">
        <f>E12/D4*1000</f>
        <v>6.995133819951338</v>
      </c>
      <c r="F15" s="7">
        <f>F12/E4*1000</f>
        <v>6.635935362950206</v>
      </c>
      <c r="G15" s="7">
        <f>G12/F4*1000</f>
        <v>6.524707905518183</v>
      </c>
      <c r="H15" s="7">
        <f>H12/G4*1000</f>
        <v>6.511533996264702</v>
      </c>
      <c r="I15" s="32"/>
    </row>
    <row r="16" spans="1:9" ht="51">
      <c r="A16" s="5">
        <v>7</v>
      </c>
      <c r="B16" s="6" t="s">
        <v>8</v>
      </c>
      <c r="C16" s="6" t="s">
        <v>5</v>
      </c>
      <c r="D16" s="6">
        <v>-2.78</v>
      </c>
      <c r="E16" s="7">
        <f>(E11-E12)/D4*1000</f>
        <v>-2.3824006488240066</v>
      </c>
      <c r="F16" s="7">
        <f>(F11-F12)/E4*1000</f>
        <v>-1.7729598297958564</v>
      </c>
      <c r="G16" s="7">
        <f>(G11-G12)/F4*1000</f>
        <v>-1.3656365383642708</v>
      </c>
      <c r="H16" s="7">
        <f>(H11-H12)/G4*1000</f>
        <v>-1.5143102316894654</v>
      </c>
      <c r="I16" s="6" t="s">
        <v>9</v>
      </c>
    </row>
    <row r="17" spans="1:9" ht="51">
      <c r="A17" s="5">
        <v>8</v>
      </c>
      <c r="B17" s="6" t="s">
        <v>10</v>
      </c>
      <c r="C17" s="6" t="s">
        <v>5</v>
      </c>
      <c r="D17" s="6"/>
      <c r="E17" s="7">
        <f>E13/D4*1000</f>
        <v>3.0413625304136254</v>
      </c>
      <c r="F17" s="7">
        <f>F13/E4*1000</f>
        <v>3.2926396839065903</v>
      </c>
      <c r="G17" s="7">
        <f>G13/F4*1000</f>
        <v>3.3888017803854127</v>
      </c>
      <c r="H17" s="7">
        <f>H13/G4*1000</f>
        <v>3.3819595174398063</v>
      </c>
      <c r="I17" s="6" t="s">
        <v>11</v>
      </c>
    </row>
    <row r="18" spans="1:9" ht="15">
      <c r="A18" s="10" t="s">
        <v>12</v>
      </c>
      <c r="B18" s="36" t="s">
        <v>13</v>
      </c>
      <c r="C18" s="36"/>
      <c r="D18" s="36"/>
      <c r="E18" s="36"/>
      <c r="F18" s="36"/>
      <c r="G18" s="36"/>
      <c r="H18" s="36"/>
      <c r="I18" s="36"/>
    </row>
    <row r="19" spans="1:9" ht="44.25" customHeight="1">
      <c r="A19" s="37">
        <v>1</v>
      </c>
      <c r="B19" s="6" t="s">
        <v>14</v>
      </c>
      <c r="C19" s="32" t="s">
        <v>16</v>
      </c>
      <c r="D19" s="48"/>
      <c r="E19" s="48"/>
      <c r="F19" s="48"/>
      <c r="G19" s="48"/>
      <c r="H19" s="48"/>
      <c r="I19" s="32" t="s">
        <v>17</v>
      </c>
    </row>
    <row r="20" spans="1:9" ht="15">
      <c r="A20" s="37"/>
      <c r="B20" s="6" t="s">
        <v>15</v>
      </c>
      <c r="C20" s="32"/>
      <c r="D20" s="48"/>
      <c r="E20" s="48"/>
      <c r="F20" s="48"/>
      <c r="G20" s="48"/>
      <c r="H20" s="48"/>
      <c r="I20" s="32"/>
    </row>
    <row r="21" spans="1:9" ht="38.25">
      <c r="A21" s="5" t="s">
        <v>349</v>
      </c>
      <c r="B21" s="6" t="s">
        <v>18</v>
      </c>
      <c r="C21" s="6" t="s">
        <v>16</v>
      </c>
      <c r="D21" s="15"/>
      <c r="E21" s="15"/>
      <c r="F21" s="15"/>
      <c r="G21" s="15"/>
      <c r="H21" s="15"/>
      <c r="I21" s="32"/>
    </row>
    <row r="22" spans="1:9" ht="15">
      <c r="A22" s="5" t="s">
        <v>350</v>
      </c>
      <c r="B22" s="6" t="s">
        <v>19</v>
      </c>
      <c r="C22" s="6" t="s">
        <v>16</v>
      </c>
      <c r="D22" s="15"/>
      <c r="E22" s="15"/>
      <c r="F22" s="15"/>
      <c r="G22" s="15"/>
      <c r="H22" s="15"/>
      <c r="I22" s="32"/>
    </row>
    <row r="23" spans="1:9" ht="15">
      <c r="A23" s="5" t="s">
        <v>351</v>
      </c>
      <c r="B23" s="6" t="s">
        <v>20</v>
      </c>
      <c r="C23" s="6" t="s">
        <v>16</v>
      </c>
      <c r="D23" s="15"/>
      <c r="E23" s="15"/>
      <c r="F23" s="15"/>
      <c r="G23" s="15"/>
      <c r="H23" s="15"/>
      <c r="I23" s="32"/>
    </row>
    <row r="24" spans="1:9" ht="25.5">
      <c r="A24" s="5" t="s">
        <v>352</v>
      </c>
      <c r="B24" s="6" t="s">
        <v>21</v>
      </c>
      <c r="C24" s="6" t="s">
        <v>16</v>
      </c>
      <c r="D24" s="15"/>
      <c r="E24" s="15"/>
      <c r="F24" s="15"/>
      <c r="G24" s="15"/>
      <c r="H24" s="15"/>
      <c r="I24" s="32"/>
    </row>
    <row r="25" spans="1:9" ht="51">
      <c r="A25" s="5" t="s">
        <v>353</v>
      </c>
      <c r="B25" s="6" t="s">
        <v>22</v>
      </c>
      <c r="C25" s="6" t="s">
        <v>16</v>
      </c>
      <c r="D25" s="15"/>
      <c r="E25" s="15"/>
      <c r="F25" s="15"/>
      <c r="G25" s="15"/>
      <c r="H25" s="15"/>
      <c r="I25" s="32"/>
    </row>
    <row r="26" spans="1:9" ht="76.5">
      <c r="A26" s="5">
        <v>2</v>
      </c>
      <c r="B26" s="6" t="s">
        <v>23</v>
      </c>
      <c r="C26" s="6" t="s">
        <v>24</v>
      </c>
      <c r="D26" s="15"/>
      <c r="E26" s="15"/>
      <c r="F26" s="15"/>
      <c r="G26" s="15"/>
      <c r="H26" s="15"/>
      <c r="I26" s="6" t="s">
        <v>25</v>
      </c>
    </row>
    <row r="27" spans="1:9" ht="114.75">
      <c r="A27" s="37">
        <v>3</v>
      </c>
      <c r="B27" s="32" t="s">
        <v>26</v>
      </c>
      <c r="C27" s="32" t="s">
        <v>424</v>
      </c>
      <c r="D27" s="48"/>
      <c r="E27" s="48"/>
      <c r="F27" s="48"/>
      <c r="G27" s="48"/>
      <c r="H27" s="48"/>
      <c r="I27" s="6" t="s">
        <v>27</v>
      </c>
    </row>
    <row r="28" spans="1:9" ht="127.5">
      <c r="A28" s="37"/>
      <c r="B28" s="32"/>
      <c r="C28" s="32"/>
      <c r="D28" s="48"/>
      <c r="E28" s="48"/>
      <c r="F28" s="48"/>
      <c r="G28" s="48"/>
      <c r="H28" s="48"/>
      <c r="I28" s="6" t="s">
        <v>28</v>
      </c>
    </row>
    <row r="29" spans="1:9" ht="15">
      <c r="A29" s="10" t="s">
        <v>29</v>
      </c>
      <c r="B29" s="36" t="s">
        <v>30</v>
      </c>
      <c r="C29" s="36"/>
      <c r="D29" s="36"/>
      <c r="E29" s="36"/>
      <c r="F29" s="36"/>
      <c r="G29" s="36"/>
      <c r="H29" s="36"/>
      <c r="I29" s="36"/>
    </row>
    <row r="30" spans="1:9" ht="306">
      <c r="A30" s="5">
        <v>1</v>
      </c>
      <c r="B30" s="6" t="s">
        <v>31</v>
      </c>
      <c r="C30" s="6" t="s">
        <v>32</v>
      </c>
      <c r="D30" s="6">
        <v>1688.35</v>
      </c>
      <c r="E30" s="7">
        <f>D30*E31/100</f>
        <v>1666.4014499999998</v>
      </c>
      <c r="F30" s="7">
        <f>E30*F31/100</f>
        <v>1691.39747175</v>
      </c>
      <c r="G30" s="7">
        <f>F30*G31/100</f>
        <v>1718.4598312980002</v>
      </c>
      <c r="H30" s="7">
        <f>G30*H31/100</f>
        <v>1751.110568092662</v>
      </c>
      <c r="I30" s="6" t="s">
        <v>33</v>
      </c>
    </row>
    <row r="31" spans="1:9" ht="63.75">
      <c r="A31" s="5"/>
      <c r="B31" s="6" t="s">
        <v>37</v>
      </c>
      <c r="C31" s="6" t="s">
        <v>38</v>
      </c>
      <c r="D31" s="6"/>
      <c r="E31" s="6">
        <v>98.7</v>
      </c>
      <c r="F31" s="6">
        <v>101.5</v>
      </c>
      <c r="G31" s="6">
        <v>101.6</v>
      </c>
      <c r="H31" s="6">
        <v>101.9</v>
      </c>
      <c r="I31" s="6" t="s">
        <v>34</v>
      </c>
    </row>
    <row r="32" spans="1:9" ht="89.25">
      <c r="A32" s="5"/>
      <c r="B32" s="13" t="s">
        <v>39</v>
      </c>
      <c r="C32" s="6" t="s">
        <v>40</v>
      </c>
      <c r="D32" s="6"/>
      <c r="E32" s="6"/>
      <c r="F32" s="6"/>
      <c r="G32" s="6"/>
      <c r="H32" s="6"/>
      <c r="I32" s="6" t="s">
        <v>35</v>
      </c>
    </row>
    <row r="33" spans="1:9" ht="165.75">
      <c r="A33" s="5">
        <v>2</v>
      </c>
      <c r="B33" s="6" t="s">
        <v>41</v>
      </c>
      <c r="C33" s="6" t="s">
        <v>42</v>
      </c>
      <c r="D33" s="6"/>
      <c r="E33" s="6"/>
      <c r="F33" s="6"/>
      <c r="G33" s="6"/>
      <c r="H33" s="6"/>
      <c r="I33" s="6" t="s">
        <v>36</v>
      </c>
    </row>
    <row r="34" spans="1:9" ht="75">
      <c r="A34" s="5"/>
      <c r="B34" s="13" t="s">
        <v>43</v>
      </c>
      <c r="C34" s="13" t="s">
        <v>44</v>
      </c>
      <c r="D34" s="6"/>
      <c r="E34" s="6"/>
      <c r="F34" s="6"/>
      <c r="G34" s="6"/>
      <c r="H34" s="6"/>
      <c r="I34" s="14"/>
    </row>
    <row r="35" spans="1:9" ht="38.25">
      <c r="A35" s="5"/>
      <c r="B35" s="6" t="s">
        <v>45</v>
      </c>
      <c r="C35" s="6" t="s">
        <v>40</v>
      </c>
      <c r="D35" s="6"/>
      <c r="E35" s="6"/>
      <c r="F35" s="6"/>
      <c r="G35" s="6"/>
      <c r="H35" s="6"/>
      <c r="I35" s="14"/>
    </row>
    <row r="36" spans="1:9" ht="89.25">
      <c r="A36" s="5">
        <v>3</v>
      </c>
      <c r="B36" s="6" t="s">
        <v>46</v>
      </c>
      <c r="C36" s="6" t="s">
        <v>42</v>
      </c>
      <c r="D36" s="6"/>
      <c r="E36" s="6"/>
      <c r="F36" s="6"/>
      <c r="G36" s="6"/>
      <c r="H36" s="6"/>
      <c r="I36" s="14"/>
    </row>
    <row r="37" spans="1:9" ht="63.75">
      <c r="A37" s="5"/>
      <c r="B37" s="6" t="s">
        <v>47</v>
      </c>
      <c r="C37" s="6" t="s">
        <v>38</v>
      </c>
      <c r="D37" s="6"/>
      <c r="E37" s="6"/>
      <c r="F37" s="6"/>
      <c r="G37" s="6"/>
      <c r="H37" s="6"/>
      <c r="I37" s="14"/>
    </row>
    <row r="38" spans="1:9" ht="38.25">
      <c r="A38" s="5"/>
      <c r="B38" s="6" t="s">
        <v>45</v>
      </c>
      <c r="C38" s="6" t="s">
        <v>40</v>
      </c>
      <c r="D38" s="6"/>
      <c r="E38" s="6"/>
      <c r="F38" s="6"/>
      <c r="G38" s="6"/>
      <c r="H38" s="6"/>
      <c r="I38" s="14"/>
    </row>
    <row r="39" spans="1:9" ht="15">
      <c r="A39" s="5"/>
      <c r="B39" s="6" t="s">
        <v>425</v>
      </c>
      <c r="C39" s="6"/>
      <c r="D39" s="6"/>
      <c r="E39" s="6"/>
      <c r="F39" s="6"/>
      <c r="G39" s="6"/>
      <c r="H39" s="6"/>
      <c r="I39" s="14"/>
    </row>
    <row r="40" spans="1:9" ht="38.25">
      <c r="A40" s="5" t="s">
        <v>355</v>
      </c>
      <c r="B40" s="6" t="s">
        <v>48</v>
      </c>
      <c r="C40" s="6" t="s">
        <v>42</v>
      </c>
      <c r="D40" s="6"/>
      <c r="E40" s="6"/>
      <c r="F40" s="6"/>
      <c r="G40" s="6"/>
      <c r="H40" s="6"/>
      <c r="I40" s="14"/>
    </row>
    <row r="41" spans="1:9" ht="63.75">
      <c r="A41" s="5"/>
      <c r="B41" s="6" t="s">
        <v>47</v>
      </c>
      <c r="C41" s="6" t="s">
        <v>38</v>
      </c>
      <c r="D41" s="6"/>
      <c r="E41" s="6"/>
      <c r="F41" s="6"/>
      <c r="G41" s="6"/>
      <c r="H41" s="6"/>
      <c r="I41" s="14"/>
    </row>
    <row r="42" spans="1:9" ht="38.25">
      <c r="A42" s="5"/>
      <c r="B42" s="6" t="s">
        <v>45</v>
      </c>
      <c r="C42" s="6" t="s">
        <v>40</v>
      </c>
      <c r="D42" s="6"/>
      <c r="E42" s="6"/>
      <c r="F42" s="6"/>
      <c r="G42" s="6"/>
      <c r="H42" s="6"/>
      <c r="I42" s="14"/>
    </row>
    <row r="43" spans="1:9" ht="25.5">
      <c r="A43" s="5" t="s">
        <v>356</v>
      </c>
      <c r="B43" s="6" t="s">
        <v>49</v>
      </c>
      <c r="C43" s="6"/>
      <c r="D43" s="6"/>
      <c r="E43" s="6"/>
      <c r="F43" s="6"/>
      <c r="G43" s="6"/>
      <c r="H43" s="6"/>
      <c r="I43" s="14"/>
    </row>
    <row r="44" spans="1:9" ht="63.75">
      <c r="A44" s="5"/>
      <c r="B44" s="6" t="s">
        <v>47</v>
      </c>
      <c r="C44" s="6" t="s">
        <v>38</v>
      </c>
      <c r="D44" s="6"/>
      <c r="E44" s="6"/>
      <c r="F44" s="6"/>
      <c r="G44" s="6"/>
      <c r="H44" s="6"/>
      <c r="I44" s="14"/>
    </row>
    <row r="45" spans="1:9" ht="38.25">
      <c r="A45" s="5"/>
      <c r="B45" s="6" t="s">
        <v>45</v>
      </c>
      <c r="C45" s="6" t="s">
        <v>40</v>
      </c>
      <c r="D45" s="6"/>
      <c r="E45" s="6"/>
      <c r="F45" s="6"/>
      <c r="G45" s="6"/>
      <c r="H45" s="6"/>
      <c r="I45" s="14"/>
    </row>
    <row r="46" spans="1:9" ht="38.25">
      <c r="A46" s="5" t="s">
        <v>357</v>
      </c>
      <c r="B46" s="6" t="s">
        <v>50</v>
      </c>
      <c r="C46" s="6" t="s">
        <v>42</v>
      </c>
      <c r="D46" s="6"/>
      <c r="E46" s="6"/>
      <c r="F46" s="6"/>
      <c r="G46" s="6"/>
      <c r="H46" s="6"/>
      <c r="I46" s="32"/>
    </row>
    <row r="47" spans="1:9" ht="63.75">
      <c r="A47" s="5"/>
      <c r="B47" s="6" t="s">
        <v>47</v>
      </c>
      <c r="C47" s="6" t="s">
        <v>38</v>
      </c>
      <c r="D47" s="6"/>
      <c r="E47" s="6"/>
      <c r="F47" s="6"/>
      <c r="G47" s="6"/>
      <c r="H47" s="6"/>
      <c r="I47" s="32"/>
    </row>
    <row r="48" spans="1:9" ht="38.25">
      <c r="A48" s="5" t="s">
        <v>358</v>
      </c>
      <c r="B48" s="6" t="s">
        <v>45</v>
      </c>
      <c r="C48" s="6" t="s">
        <v>40</v>
      </c>
      <c r="D48" s="6"/>
      <c r="E48" s="6"/>
      <c r="F48" s="6"/>
      <c r="G48" s="6"/>
      <c r="H48" s="6"/>
      <c r="I48" s="32"/>
    </row>
    <row r="49" spans="1:9" ht="38.25">
      <c r="A49" s="5" t="s">
        <v>359</v>
      </c>
      <c r="B49" s="6" t="s">
        <v>51</v>
      </c>
      <c r="C49" s="6" t="s">
        <v>42</v>
      </c>
      <c r="D49" s="6"/>
      <c r="E49" s="6"/>
      <c r="F49" s="6"/>
      <c r="G49" s="6"/>
      <c r="H49" s="6"/>
      <c r="I49" s="32"/>
    </row>
    <row r="50" spans="1:9" ht="63.75">
      <c r="A50" s="5"/>
      <c r="B50" s="6" t="s">
        <v>47</v>
      </c>
      <c r="C50" s="6" t="s">
        <v>38</v>
      </c>
      <c r="D50" s="6"/>
      <c r="E50" s="6"/>
      <c r="F50" s="6"/>
      <c r="G50" s="6"/>
      <c r="H50" s="6"/>
      <c r="I50" s="32"/>
    </row>
    <row r="51" spans="1:9" ht="38.25">
      <c r="A51" s="5"/>
      <c r="B51" s="6" t="s">
        <v>45</v>
      </c>
      <c r="C51" s="6" t="s">
        <v>40</v>
      </c>
      <c r="D51" s="6"/>
      <c r="E51" s="6"/>
      <c r="F51" s="6"/>
      <c r="G51" s="6"/>
      <c r="H51" s="6"/>
      <c r="I51" s="32"/>
    </row>
    <row r="52" spans="1:9" ht="51">
      <c r="A52" s="5" t="s">
        <v>360</v>
      </c>
      <c r="B52" s="6" t="s">
        <v>52</v>
      </c>
      <c r="C52" s="6" t="s">
        <v>42</v>
      </c>
      <c r="D52" s="6"/>
      <c r="E52" s="6"/>
      <c r="F52" s="6"/>
      <c r="G52" s="6"/>
      <c r="H52" s="6"/>
      <c r="I52" s="32"/>
    </row>
    <row r="53" spans="1:9" ht="63.75">
      <c r="A53" s="5"/>
      <c r="B53" s="6" t="s">
        <v>47</v>
      </c>
      <c r="C53" s="6" t="s">
        <v>38</v>
      </c>
      <c r="D53" s="6"/>
      <c r="E53" s="6"/>
      <c r="F53" s="6"/>
      <c r="G53" s="6"/>
      <c r="H53" s="6"/>
      <c r="I53" s="32"/>
    </row>
    <row r="54" spans="1:9" ht="38.25">
      <c r="A54" s="5"/>
      <c r="B54" s="6" t="s">
        <v>45</v>
      </c>
      <c r="C54" s="6" t="s">
        <v>40</v>
      </c>
      <c r="D54" s="6"/>
      <c r="E54" s="6"/>
      <c r="F54" s="6"/>
      <c r="G54" s="6"/>
      <c r="H54" s="6"/>
      <c r="I54" s="32"/>
    </row>
    <row r="55" spans="1:9" ht="38.25">
      <c r="A55" s="5" t="s">
        <v>361</v>
      </c>
      <c r="B55" s="6" t="s">
        <v>53</v>
      </c>
      <c r="C55" s="6" t="s">
        <v>42</v>
      </c>
      <c r="D55" s="6"/>
      <c r="E55" s="6"/>
      <c r="F55" s="6"/>
      <c r="G55" s="6"/>
      <c r="H55" s="6"/>
      <c r="I55" s="32"/>
    </row>
    <row r="56" spans="1:9" ht="63.75">
      <c r="A56" s="5"/>
      <c r="B56" s="6" t="s">
        <v>47</v>
      </c>
      <c r="C56" s="6" t="s">
        <v>38</v>
      </c>
      <c r="D56" s="6"/>
      <c r="E56" s="6"/>
      <c r="F56" s="6"/>
      <c r="G56" s="6"/>
      <c r="H56" s="6"/>
      <c r="I56" s="32"/>
    </row>
    <row r="57" spans="1:9" ht="38.25">
      <c r="A57" s="5"/>
      <c r="B57" s="6" t="s">
        <v>45</v>
      </c>
      <c r="C57" s="6" t="s">
        <v>40</v>
      </c>
      <c r="D57" s="6"/>
      <c r="E57" s="6"/>
      <c r="F57" s="6"/>
      <c r="G57" s="6"/>
      <c r="H57" s="6"/>
      <c r="I57" s="32"/>
    </row>
    <row r="58" spans="1:9" ht="38.25">
      <c r="A58" s="5" t="s">
        <v>362</v>
      </c>
      <c r="B58" s="6" t="s">
        <v>54</v>
      </c>
      <c r="C58" s="6" t="s">
        <v>42</v>
      </c>
      <c r="D58" s="6"/>
      <c r="E58" s="6"/>
      <c r="F58" s="6"/>
      <c r="G58" s="6"/>
      <c r="H58" s="6"/>
      <c r="I58" s="32"/>
    </row>
    <row r="59" spans="1:9" ht="63.75">
      <c r="A59" s="5"/>
      <c r="B59" s="6" t="s">
        <v>47</v>
      </c>
      <c r="C59" s="6" t="s">
        <v>38</v>
      </c>
      <c r="D59" s="6"/>
      <c r="E59" s="6"/>
      <c r="F59" s="6"/>
      <c r="G59" s="6"/>
      <c r="H59" s="6"/>
      <c r="I59" s="32"/>
    </row>
    <row r="60" spans="1:9" ht="38.25">
      <c r="A60" s="5"/>
      <c r="B60" s="6" t="s">
        <v>45</v>
      </c>
      <c r="C60" s="6" t="s">
        <v>40</v>
      </c>
      <c r="D60" s="6"/>
      <c r="E60" s="6"/>
      <c r="F60" s="6"/>
      <c r="G60" s="6"/>
      <c r="H60" s="6"/>
      <c r="I60" s="32"/>
    </row>
    <row r="61" spans="1:9" ht="38.25">
      <c r="A61" s="5" t="s">
        <v>363</v>
      </c>
      <c r="B61" s="6" t="s">
        <v>55</v>
      </c>
      <c r="C61" s="6" t="s">
        <v>42</v>
      </c>
      <c r="D61" s="6"/>
      <c r="E61" s="6"/>
      <c r="F61" s="6"/>
      <c r="G61" s="6"/>
      <c r="H61" s="6"/>
      <c r="I61" s="32"/>
    </row>
    <row r="62" spans="1:9" ht="63.75">
      <c r="A62" s="5"/>
      <c r="B62" s="6" t="s">
        <v>47</v>
      </c>
      <c r="C62" s="6" t="s">
        <v>38</v>
      </c>
      <c r="D62" s="6"/>
      <c r="E62" s="6"/>
      <c r="F62" s="6"/>
      <c r="G62" s="6"/>
      <c r="H62" s="6"/>
      <c r="I62" s="32"/>
    </row>
    <row r="63" spans="1:9" ht="38.25">
      <c r="A63" s="5"/>
      <c r="B63" s="6" t="s">
        <v>45</v>
      </c>
      <c r="C63" s="6" t="s">
        <v>40</v>
      </c>
      <c r="D63" s="6"/>
      <c r="E63" s="6"/>
      <c r="F63" s="6"/>
      <c r="G63" s="6"/>
      <c r="H63" s="6"/>
      <c r="I63" s="32"/>
    </row>
    <row r="64" spans="1:9" ht="38.25">
      <c r="A64" s="5" t="s">
        <v>364</v>
      </c>
      <c r="B64" s="6" t="s">
        <v>56</v>
      </c>
      <c r="C64" s="6" t="s">
        <v>42</v>
      </c>
      <c r="D64" s="6"/>
      <c r="E64" s="6"/>
      <c r="F64" s="6"/>
      <c r="G64" s="6"/>
      <c r="H64" s="6"/>
      <c r="I64" s="32"/>
    </row>
    <row r="65" spans="1:9" ht="63.75">
      <c r="A65" s="5"/>
      <c r="B65" s="6" t="s">
        <v>47</v>
      </c>
      <c r="C65" s="6" t="s">
        <v>38</v>
      </c>
      <c r="D65" s="6"/>
      <c r="E65" s="6"/>
      <c r="F65" s="6"/>
      <c r="G65" s="6"/>
      <c r="H65" s="6"/>
      <c r="I65" s="32"/>
    </row>
    <row r="66" spans="1:9" ht="38.25">
      <c r="A66" s="5"/>
      <c r="B66" s="6" t="s">
        <v>45</v>
      </c>
      <c r="C66" s="6" t="s">
        <v>40</v>
      </c>
      <c r="D66" s="6"/>
      <c r="E66" s="6"/>
      <c r="F66" s="6"/>
      <c r="G66" s="6"/>
      <c r="H66" s="6"/>
      <c r="I66" s="32"/>
    </row>
    <row r="67" spans="1:9" ht="51">
      <c r="A67" s="5" t="s">
        <v>365</v>
      </c>
      <c r="B67" s="6" t="s">
        <v>57</v>
      </c>
      <c r="C67" s="6" t="s">
        <v>42</v>
      </c>
      <c r="D67" s="6"/>
      <c r="E67" s="6"/>
      <c r="F67" s="6"/>
      <c r="G67" s="6"/>
      <c r="H67" s="6"/>
      <c r="I67" s="32"/>
    </row>
    <row r="68" spans="1:9" ht="63.75">
      <c r="A68" s="5"/>
      <c r="B68" s="6" t="s">
        <v>47</v>
      </c>
      <c r="C68" s="6" t="s">
        <v>38</v>
      </c>
      <c r="D68" s="6"/>
      <c r="E68" s="6"/>
      <c r="F68" s="6"/>
      <c r="G68" s="6"/>
      <c r="H68" s="6"/>
      <c r="I68" s="32"/>
    </row>
    <row r="69" spans="1:9" ht="38.25">
      <c r="A69" s="5"/>
      <c r="B69" s="6" t="s">
        <v>45</v>
      </c>
      <c r="C69" s="6" t="s">
        <v>40</v>
      </c>
      <c r="D69" s="6"/>
      <c r="E69" s="6"/>
      <c r="F69" s="6"/>
      <c r="G69" s="6"/>
      <c r="H69" s="6"/>
      <c r="I69" s="32"/>
    </row>
    <row r="70" spans="1:9" ht="51">
      <c r="A70" s="5" t="s">
        <v>366</v>
      </c>
      <c r="B70" s="6" t="s">
        <v>58</v>
      </c>
      <c r="C70" s="6" t="s">
        <v>42</v>
      </c>
      <c r="D70" s="6"/>
      <c r="E70" s="6"/>
      <c r="F70" s="6"/>
      <c r="G70" s="6"/>
      <c r="H70" s="6"/>
      <c r="I70" s="32"/>
    </row>
    <row r="71" spans="1:9" ht="63.75">
      <c r="A71" s="5"/>
      <c r="B71" s="6" t="s">
        <v>47</v>
      </c>
      <c r="C71" s="6" t="s">
        <v>38</v>
      </c>
      <c r="D71" s="6"/>
      <c r="E71" s="6"/>
      <c r="F71" s="6"/>
      <c r="G71" s="6"/>
      <c r="H71" s="6"/>
      <c r="I71" s="32"/>
    </row>
    <row r="72" spans="1:9" ht="38.25">
      <c r="A72" s="5"/>
      <c r="B72" s="6" t="s">
        <v>45</v>
      </c>
      <c r="C72" s="6" t="s">
        <v>40</v>
      </c>
      <c r="D72" s="6"/>
      <c r="E72" s="6"/>
      <c r="F72" s="6"/>
      <c r="G72" s="6"/>
      <c r="H72" s="6"/>
      <c r="I72" s="32"/>
    </row>
    <row r="73" spans="1:9" ht="51">
      <c r="A73" s="5" t="s">
        <v>367</v>
      </c>
      <c r="B73" s="6" t="s">
        <v>59</v>
      </c>
      <c r="C73" s="6" t="s">
        <v>42</v>
      </c>
      <c r="D73" s="6"/>
      <c r="E73" s="6"/>
      <c r="F73" s="6"/>
      <c r="G73" s="6"/>
      <c r="H73" s="6"/>
      <c r="I73" s="32"/>
    </row>
    <row r="74" spans="1:9" ht="63.75">
      <c r="A74" s="5"/>
      <c r="B74" s="6" t="s">
        <v>47</v>
      </c>
      <c r="C74" s="6" t="s">
        <v>38</v>
      </c>
      <c r="D74" s="6"/>
      <c r="E74" s="6"/>
      <c r="F74" s="6"/>
      <c r="G74" s="6"/>
      <c r="H74" s="6"/>
      <c r="I74" s="32"/>
    </row>
    <row r="75" spans="1:9" ht="38.25">
      <c r="A75" s="5"/>
      <c r="B75" s="6" t="s">
        <v>45</v>
      </c>
      <c r="C75" s="6" t="s">
        <v>40</v>
      </c>
      <c r="D75" s="6"/>
      <c r="E75" s="6"/>
      <c r="F75" s="6"/>
      <c r="G75" s="6"/>
      <c r="H75" s="6"/>
      <c r="I75" s="32"/>
    </row>
    <row r="76" spans="1:9" ht="38.25">
      <c r="A76" s="5" t="s">
        <v>368</v>
      </c>
      <c r="B76" s="6" t="s">
        <v>60</v>
      </c>
      <c r="C76" s="6" t="s">
        <v>42</v>
      </c>
      <c r="D76" s="6"/>
      <c r="E76" s="6"/>
      <c r="F76" s="6"/>
      <c r="G76" s="6"/>
      <c r="H76" s="6"/>
      <c r="I76" s="32"/>
    </row>
    <row r="77" spans="1:9" ht="63.75">
      <c r="A77" s="5"/>
      <c r="B77" s="6" t="s">
        <v>47</v>
      </c>
      <c r="C77" s="6" t="s">
        <v>38</v>
      </c>
      <c r="D77" s="6"/>
      <c r="E77" s="6"/>
      <c r="F77" s="6"/>
      <c r="G77" s="6"/>
      <c r="H77" s="6"/>
      <c r="I77" s="32"/>
    </row>
    <row r="78" spans="1:9" ht="38.25">
      <c r="A78" s="5"/>
      <c r="B78" s="6" t="s">
        <v>45</v>
      </c>
      <c r="C78" s="6" t="s">
        <v>40</v>
      </c>
      <c r="D78" s="6"/>
      <c r="E78" s="6"/>
      <c r="F78" s="6"/>
      <c r="G78" s="6"/>
      <c r="H78" s="6"/>
      <c r="I78" s="32"/>
    </row>
    <row r="79" spans="1:9" ht="38.25">
      <c r="A79" s="5" t="s">
        <v>369</v>
      </c>
      <c r="B79" s="6" t="s">
        <v>61</v>
      </c>
      <c r="C79" s="6" t="s">
        <v>42</v>
      </c>
      <c r="D79" s="6"/>
      <c r="E79" s="6"/>
      <c r="F79" s="6"/>
      <c r="G79" s="6"/>
      <c r="H79" s="6"/>
      <c r="I79" s="32"/>
    </row>
    <row r="80" spans="1:9" ht="63.75">
      <c r="A80" s="5"/>
      <c r="B80" s="6" t="s">
        <v>47</v>
      </c>
      <c r="C80" s="6" t="s">
        <v>38</v>
      </c>
      <c r="D80" s="6"/>
      <c r="E80" s="6"/>
      <c r="F80" s="6"/>
      <c r="G80" s="6"/>
      <c r="H80" s="6"/>
      <c r="I80" s="32"/>
    </row>
    <row r="81" spans="1:9" ht="38.25">
      <c r="A81" s="5"/>
      <c r="B81" s="6" t="s">
        <v>45</v>
      </c>
      <c r="C81" s="6" t="s">
        <v>40</v>
      </c>
      <c r="D81" s="6"/>
      <c r="E81" s="6"/>
      <c r="F81" s="6"/>
      <c r="G81" s="6"/>
      <c r="H81" s="6"/>
      <c r="I81" s="32"/>
    </row>
    <row r="82" spans="1:9" ht="102">
      <c r="A82" s="5">
        <v>4</v>
      </c>
      <c r="B82" s="6" t="s">
        <v>62</v>
      </c>
      <c r="C82" s="6" t="s">
        <v>42</v>
      </c>
      <c r="D82" s="6"/>
      <c r="E82" s="6"/>
      <c r="F82" s="6"/>
      <c r="G82" s="6"/>
      <c r="H82" s="6"/>
      <c r="I82" s="32"/>
    </row>
    <row r="83" spans="1:9" ht="63.75">
      <c r="A83" s="5"/>
      <c r="B83" s="6" t="s">
        <v>47</v>
      </c>
      <c r="C83" s="6" t="s">
        <v>38</v>
      </c>
      <c r="D83" s="6"/>
      <c r="E83" s="6"/>
      <c r="F83" s="6"/>
      <c r="G83" s="6"/>
      <c r="H83" s="6"/>
      <c r="I83" s="32"/>
    </row>
    <row r="84" spans="1:9" ht="38.25">
      <c r="A84" s="5"/>
      <c r="B84" s="6" t="s">
        <v>45</v>
      </c>
      <c r="C84" s="6" t="s">
        <v>40</v>
      </c>
      <c r="D84" s="6"/>
      <c r="E84" s="6"/>
      <c r="F84" s="6"/>
      <c r="G84" s="6"/>
      <c r="H84" s="6"/>
      <c r="I84" s="32"/>
    </row>
    <row r="85" spans="1:9" ht="15">
      <c r="A85" s="10" t="s">
        <v>63</v>
      </c>
      <c r="B85" s="36" t="s">
        <v>64</v>
      </c>
      <c r="C85" s="36"/>
      <c r="D85" s="36"/>
      <c r="E85" s="36"/>
      <c r="F85" s="36"/>
      <c r="G85" s="36"/>
      <c r="H85" s="36"/>
      <c r="I85" s="36"/>
    </row>
    <row r="86" spans="1:9" ht="153">
      <c r="A86" s="5">
        <v>1</v>
      </c>
      <c r="B86" s="6" t="s">
        <v>65</v>
      </c>
      <c r="C86" s="6" t="s">
        <v>42</v>
      </c>
      <c r="D86" s="6"/>
      <c r="E86" s="6"/>
      <c r="F86" s="6"/>
      <c r="G86" s="6"/>
      <c r="H86" s="6"/>
      <c r="I86" s="6" t="s">
        <v>66</v>
      </c>
    </row>
    <row r="87" spans="1:9" ht="127.5">
      <c r="A87" s="5"/>
      <c r="B87" s="6" t="s">
        <v>47</v>
      </c>
      <c r="C87" s="6" t="s">
        <v>38</v>
      </c>
      <c r="D87" s="6"/>
      <c r="E87" s="6"/>
      <c r="F87" s="6"/>
      <c r="G87" s="6"/>
      <c r="H87" s="6"/>
      <c r="I87" s="6" t="s">
        <v>67</v>
      </c>
    </row>
    <row r="88" spans="1:9" ht="38.25">
      <c r="A88" s="5"/>
      <c r="B88" s="6" t="s">
        <v>45</v>
      </c>
      <c r="C88" s="6" t="s">
        <v>40</v>
      </c>
      <c r="D88" s="6"/>
      <c r="E88" s="6"/>
      <c r="F88" s="6"/>
      <c r="G88" s="6"/>
      <c r="H88" s="6"/>
      <c r="I88" s="6"/>
    </row>
    <row r="89" spans="1:9" ht="15">
      <c r="A89" s="5"/>
      <c r="B89" s="6" t="s">
        <v>425</v>
      </c>
      <c r="C89" s="6"/>
      <c r="D89" s="6"/>
      <c r="E89" s="6"/>
      <c r="F89" s="6"/>
      <c r="G89" s="6"/>
      <c r="H89" s="6"/>
      <c r="I89" s="6"/>
    </row>
    <row r="90" spans="1:9" ht="38.25">
      <c r="A90" s="5" t="s">
        <v>349</v>
      </c>
      <c r="B90" s="6" t="s">
        <v>68</v>
      </c>
      <c r="C90" s="6" t="s">
        <v>42</v>
      </c>
      <c r="D90" s="6"/>
      <c r="E90" s="6"/>
      <c r="F90" s="6"/>
      <c r="G90" s="6"/>
      <c r="H90" s="6"/>
      <c r="I90" s="6"/>
    </row>
    <row r="91" spans="1:9" ht="63.75">
      <c r="A91" s="5"/>
      <c r="B91" s="6" t="s">
        <v>47</v>
      </c>
      <c r="C91" s="6" t="s">
        <v>38</v>
      </c>
      <c r="D91" s="6"/>
      <c r="E91" s="6"/>
      <c r="F91" s="6"/>
      <c r="G91" s="6"/>
      <c r="H91" s="6"/>
      <c r="I91" s="6"/>
    </row>
    <row r="92" spans="1:9" ht="38.25">
      <c r="A92" s="5"/>
      <c r="B92" s="6" t="s">
        <v>45</v>
      </c>
      <c r="C92" s="6" t="s">
        <v>40</v>
      </c>
      <c r="D92" s="6"/>
      <c r="E92" s="6"/>
      <c r="F92" s="6"/>
      <c r="G92" s="6"/>
      <c r="H92" s="6"/>
      <c r="I92" s="6"/>
    </row>
    <row r="93" spans="1:9" ht="38.25">
      <c r="A93" s="5" t="s">
        <v>350</v>
      </c>
      <c r="B93" s="6" t="s">
        <v>69</v>
      </c>
      <c r="C93" s="6" t="s">
        <v>42</v>
      </c>
      <c r="D93" s="6"/>
      <c r="E93" s="6"/>
      <c r="F93" s="6"/>
      <c r="G93" s="6"/>
      <c r="H93" s="6"/>
      <c r="I93" s="6"/>
    </row>
    <row r="94" spans="1:9" ht="63.75">
      <c r="A94" s="5"/>
      <c r="B94" s="6" t="s">
        <v>47</v>
      </c>
      <c r="C94" s="6" t="s">
        <v>38</v>
      </c>
      <c r="D94" s="6"/>
      <c r="E94" s="6"/>
      <c r="F94" s="6"/>
      <c r="G94" s="6"/>
      <c r="H94" s="6"/>
      <c r="I94" s="6"/>
    </row>
    <row r="95" spans="1:9" ht="38.25">
      <c r="A95" s="5"/>
      <c r="B95" s="6" t="s">
        <v>45</v>
      </c>
      <c r="C95" s="6" t="s">
        <v>40</v>
      </c>
      <c r="D95" s="6"/>
      <c r="E95" s="6"/>
      <c r="F95" s="6"/>
      <c r="G95" s="6"/>
      <c r="H95" s="6"/>
      <c r="I95" s="6"/>
    </row>
    <row r="96" spans="1:9" ht="38.25">
      <c r="A96" s="5">
        <v>2</v>
      </c>
      <c r="B96" s="6" t="s">
        <v>70</v>
      </c>
      <c r="C96" s="6"/>
      <c r="D96" s="6"/>
      <c r="E96" s="6"/>
      <c r="F96" s="6"/>
      <c r="G96" s="6"/>
      <c r="H96" s="6"/>
      <c r="I96" s="6"/>
    </row>
    <row r="97" spans="1:9" ht="38.25">
      <c r="A97" s="5" t="s">
        <v>370</v>
      </c>
      <c r="B97" s="6" t="s">
        <v>71</v>
      </c>
      <c r="C97" s="6" t="s">
        <v>42</v>
      </c>
      <c r="D97" s="6"/>
      <c r="E97" s="6"/>
      <c r="F97" s="6"/>
      <c r="G97" s="6"/>
      <c r="H97" s="6"/>
      <c r="I97" s="6"/>
    </row>
    <row r="98" spans="1:9" ht="38.25">
      <c r="A98" s="5"/>
      <c r="B98" s="6" t="s">
        <v>72</v>
      </c>
      <c r="C98" s="6" t="s">
        <v>40</v>
      </c>
      <c r="D98" s="6"/>
      <c r="E98" s="6"/>
      <c r="F98" s="6"/>
      <c r="G98" s="6"/>
      <c r="H98" s="6"/>
      <c r="I98" s="6"/>
    </row>
    <row r="99" spans="1:9" ht="38.25">
      <c r="A99" s="5" t="s">
        <v>371</v>
      </c>
      <c r="B99" s="6" t="s">
        <v>73</v>
      </c>
      <c r="C99" s="6" t="s">
        <v>42</v>
      </c>
      <c r="D99" s="6"/>
      <c r="E99" s="6"/>
      <c r="F99" s="6"/>
      <c r="G99" s="6"/>
      <c r="H99" s="6"/>
      <c r="I99" s="6"/>
    </row>
    <row r="100" spans="1:9" ht="38.25">
      <c r="A100" s="5"/>
      <c r="B100" s="6" t="s">
        <v>72</v>
      </c>
      <c r="C100" s="6" t="s">
        <v>40</v>
      </c>
      <c r="D100" s="6"/>
      <c r="E100" s="6"/>
      <c r="F100" s="6"/>
      <c r="G100" s="6"/>
      <c r="H100" s="6"/>
      <c r="I100" s="6"/>
    </row>
    <row r="101" spans="1:9" ht="38.25">
      <c r="A101" s="5">
        <v>3</v>
      </c>
      <c r="B101" s="6" t="s">
        <v>74</v>
      </c>
      <c r="C101" s="6"/>
      <c r="D101" s="6"/>
      <c r="E101" s="6"/>
      <c r="F101" s="6"/>
      <c r="G101" s="6"/>
      <c r="H101" s="6"/>
      <c r="I101" s="6"/>
    </row>
    <row r="102" spans="1:9" ht="38.25">
      <c r="A102" s="5" t="s">
        <v>355</v>
      </c>
      <c r="B102" s="6" t="s">
        <v>75</v>
      </c>
      <c r="C102" s="6" t="s">
        <v>42</v>
      </c>
      <c r="D102" s="6"/>
      <c r="E102" s="6"/>
      <c r="F102" s="6"/>
      <c r="G102" s="6"/>
      <c r="H102" s="6"/>
      <c r="I102" s="6"/>
    </row>
    <row r="103" spans="1:9" ht="38.25">
      <c r="A103" s="5"/>
      <c r="B103" s="6" t="s">
        <v>72</v>
      </c>
      <c r="C103" s="6" t="s">
        <v>40</v>
      </c>
      <c r="D103" s="6"/>
      <c r="E103" s="6"/>
      <c r="F103" s="6"/>
      <c r="G103" s="6"/>
      <c r="H103" s="6"/>
      <c r="I103" s="6"/>
    </row>
    <row r="104" spans="1:9" ht="38.25">
      <c r="A104" s="5" t="s">
        <v>356</v>
      </c>
      <c r="B104" s="6" t="s">
        <v>73</v>
      </c>
      <c r="C104" s="6" t="s">
        <v>42</v>
      </c>
      <c r="D104" s="6"/>
      <c r="E104" s="6"/>
      <c r="F104" s="6"/>
      <c r="G104" s="6"/>
      <c r="H104" s="6"/>
      <c r="I104" s="6"/>
    </row>
    <row r="105" spans="1:9" ht="38.25">
      <c r="A105" s="5"/>
      <c r="B105" s="6" t="s">
        <v>72</v>
      </c>
      <c r="C105" s="6" t="s">
        <v>40</v>
      </c>
      <c r="D105" s="6"/>
      <c r="E105" s="6"/>
      <c r="F105" s="6"/>
      <c r="G105" s="6"/>
      <c r="H105" s="6"/>
      <c r="I105" s="6"/>
    </row>
    <row r="106" spans="1:9" ht="15">
      <c r="A106" s="10" t="s">
        <v>76</v>
      </c>
      <c r="B106" s="36" t="s">
        <v>77</v>
      </c>
      <c r="C106" s="36"/>
      <c r="D106" s="36"/>
      <c r="E106" s="36"/>
      <c r="F106" s="36"/>
      <c r="G106" s="36"/>
      <c r="H106" s="36"/>
      <c r="I106" s="36"/>
    </row>
    <row r="107" spans="1:9" ht="25.5">
      <c r="A107" s="5">
        <v>1</v>
      </c>
      <c r="B107" s="6" t="s">
        <v>78</v>
      </c>
      <c r="C107" s="6" t="s">
        <v>79</v>
      </c>
      <c r="D107" s="6"/>
      <c r="E107" s="6"/>
      <c r="F107" s="6"/>
      <c r="G107" s="6"/>
      <c r="H107" s="6"/>
      <c r="I107" s="32" t="s">
        <v>80</v>
      </c>
    </row>
    <row r="108" spans="1:9" ht="25.5">
      <c r="A108" s="5">
        <v>2</v>
      </c>
      <c r="B108" s="6" t="s">
        <v>81</v>
      </c>
      <c r="C108" s="6" t="s">
        <v>79</v>
      </c>
      <c r="D108" s="6"/>
      <c r="E108" s="6"/>
      <c r="F108" s="6"/>
      <c r="G108" s="6"/>
      <c r="H108" s="6"/>
      <c r="I108" s="32"/>
    </row>
    <row r="109" spans="1:9" ht="15">
      <c r="A109" s="5">
        <v>3</v>
      </c>
      <c r="B109" s="6" t="s">
        <v>82</v>
      </c>
      <c r="C109" s="6" t="s">
        <v>79</v>
      </c>
      <c r="D109" s="6"/>
      <c r="E109" s="6"/>
      <c r="F109" s="6"/>
      <c r="G109" s="6"/>
      <c r="H109" s="6"/>
      <c r="I109" s="32"/>
    </row>
    <row r="110" spans="1:9" ht="25.5">
      <c r="A110" s="5">
        <v>4</v>
      </c>
      <c r="B110" s="6" t="s">
        <v>83</v>
      </c>
      <c r="C110" s="6" t="s">
        <v>79</v>
      </c>
      <c r="D110" s="6"/>
      <c r="E110" s="6"/>
      <c r="F110" s="6"/>
      <c r="G110" s="6"/>
      <c r="H110" s="6"/>
      <c r="I110" s="32"/>
    </row>
    <row r="111" spans="1:9" ht="15">
      <c r="A111" s="5">
        <v>5</v>
      </c>
      <c r="B111" s="6" t="s">
        <v>84</v>
      </c>
      <c r="C111" s="6" t="s">
        <v>79</v>
      </c>
      <c r="D111" s="6"/>
      <c r="E111" s="6"/>
      <c r="F111" s="6"/>
      <c r="G111" s="6"/>
      <c r="H111" s="6"/>
      <c r="I111" s="32"/>
    </row>
    <row r="112" spans="1:9" ht="15">
      <c r="A112" s="5">
        <v>6</v>
      </c>
      <c r="B112" s="6" t="s">
        <v>85</v>
      </c>
      <c r="C112" s="6" t="s">
        <v>86</v>
      </c>
      <c r="D112" s="6"/>
      <c r="E112" s="6"/>
      <c r="F112" s="6"/>
      <c r="G112" s="6"/>
      <c r="H112" s="6"/>
      <c r="I112" s="32"/>
    </row>
    <row r="113" spans="1:9" ht="25.5">
      <c r="A113" s="5">
        <v>7</v>
      </c>
      <c r="B113" s="6" t="s">
        <v>87</v>
      </c>
      <c r="C113" s="6" t="s">
        <v>79</v>
      </c>
      <c r="D113" s="6"/>
      <c r="E113" s="6"/>
      <c r="F113" s="6"/>
      <c r="G113" s="6"/>
      <c r="H113" s="6"/>
      <c r="I113" s="32"/>
    </row>
    <row r="114" spans="1:9" ht="38.25">
      <c r="A114" s="5">
        <v>8</v>
      </c>
      <c r="B114" s="6" t="s">
        <v>88</v>
      </c>
      <c r="C114" s="6" t="s">
        <v>79</v>
      </c>
      <c r="D114" s="6"/>
      <c r="E114" s="6"/>
      <c r="F114" s="6"/>
      <c r="G114" s="6"/>
      <c r="H114" s="6"/>
      <c r="I114" s="32"/>
    </row>
    <row r="115" spans="1:9" ht="38.25">
      <c r="A115" s="5">
        <v>9</v>
      </c>
      <c r="B115" s="6" t="s">
        <v>89</v>
      </c>
      <c r="C115" s="6" t="s">
        <v>79</v>
      </c>
      <c r="D115" s="6"/>
      <c r="E115" s="6"/>
      <c r="F115" s="6"/>
      <c r="G115" s="6"/>
      <c r="H115" s="6"/>
      <c r="I115" s="32"/>
    </row>
    <row r="116" spans="1:9" ht="38.25">
      <c r="A116" s="5">
        <v>10</v>
      </c>
      <c r="B116" s="6" t="s">
        <v>90</v>
      </c>
      <c r="C116" s="6" t="s">
        <v>79</v>
      </c>
      <c r="D116" s="6"/>
      <c r="E116" s="6"/>
      <c r="F116" s="6"/>
      <c r="G116" s="6"/>
      <c r="H116" s="6"/>
      <c r="I116" s="32"/>
    </row>
    <row r="117" spans="1:9" ht="25.5">
      <c r="A117" s="5">
        <v>11</v>
      </c>
      <c r="B117" s="6" t="s">
        <v>91</v>
      </c>
      <c r="C117" s="6" t="s">
        <v>79</v>
      </c>
      <c r="D117" s="6"/>
      <c r="E117" s="6"/>
      <c r="F117" s="6"/>
      <c r="G117" s="6"/>
      <c r="H117" s="6"/>
      <c r="I117" s="32"/>
    </row>
    <row r="118" spans="1:9" ht="38.25">
      <c r="A118" s="5">
        <v>12</v>
      </c>
      <c r="B118" s="6" t="s">
        <v>92</v>
      </c>
      <c r="C118" s="6" t="s">
        <v>79</v>
      </c>
      <c r="D118" s="6"/>
      <c r="E118" s="6"/>
      <c r="F118" s="6"/>
      <c r="G118" s="6"/>
      <c r="H118" s="6"/>
      <c r="I118" s="32"/>
    </row>
    <row r="119" spans="1:9" ht="38.25">
      <c r="A119" s="5">
        <v>13</v>
      </c>
      <c r="B119" s="6" t="s">
        <v>93</v>
      </c>
      <c r="C119" s="6" t="s">
        <v>79</v>
      </c>
      <c r="D119" s="6"/>
      <c r="E119" s="6"/>
      <c r="F119" s="6"/>
      <c r="G119" s="6"/>
      <c r="H119" s="6"/>
      <c r="I119" s="32"/>
    </row>
    <row r="120" spans="1:9" ht="38.25">
      <c r="A120" s="5">
        <v>14</v>
      </c>
      <c r="B120" s="6" t="s">
        <v>94</v>
      </c>
      <c r="C120" s="6" t="s">
        <v>95</v>
      </c>
      <c r="D120" s="6"/>
      <c r="E120" s="6"/>
      <c r="F120" s="6"/>
      <c r="G120" s="6"/>
      <c r="H120" s="6"/>
      <c r="I120" s="32"/>
    </row>
    <row r="121" spans="1:9" ht="15">
      <c r="A121" s="5">
        <v>15</v>
      </c>
      <c r="B121" s="6" t="s">
        <v>96</v>
      </c>
      <c r="C121" s="6" t="s">
        <v>95</v>
      </c>
      <c r="D121" s="6"/>
      <c r="E121" s="6"/>
      <c r="F121" s="6"/>
      <c r="G121" s="6"/>
      <c r="H121" s="6"/>
      <c r="I121" s="32"/>
    </row>
    <row r="122" spans="1:9" ht="15">
      <c r="A122" s="5">
        <v>16</v>
      </c>
      <c r="B122" s="6" t="s">
        <v>97</v>
      </c>
      <c r="C122" s="6" t="s">
        <v>95</v>
      </c>
      <c r="D122" s="6"/>
      <c r="E122" s="6"/>
      <c r="F122" s="6"/>
      <c r="G122" s="6"/>
      <c r="H122" s="6"/>
      <c r="I122" s="32"/>
    </row>
    <row r="123" spans="1:9" ht="15">
      <c r="A123" s="5">
        <v>17</v>
      </c>
      <c r="B123" s="6" t="s">
        <v>98</v>
      </c>
      <c r="C123" s="6" t="s">
        <v>95</v>
      </c>
      <c r="D123" s="6"/>
      <c r="E123" s="6"/>
      <c r="F123" s="6"/>
      <c r="G123" s="6"/>
      <c r="H123" s="6"/>
      <c r="I123" s="32"/>
    </row>
    <row r="124" spans="1:9" ht="51">
      <c r="A124" s="5">
        <v>18</v>
      </c>
      <c r="B124" s="6" t="s">
        <v>99</v>
      </c>
      <c r="C124" s="6" t="s">
        <v>95</v>
      </c>
      <c r="D124" s="6"/>
      <c r="E124" s="6"/>
      <c r="F124" s="6"/>
      <c r="G124" s="6"/>
      <c r="H124" s="6"/>
      <c r="I124" s="32"/>
    </row>
    <row r="125" spans="1:9" ht="63.75">
      <c r="A125" s="5">
        <v>19</v>
      </c>
      <c r="B125" s="6" t="s">
        <v>100</v>
      </c>
      <c r="C125" s="6" t="s">
        <v>95</v>
      </c>
      <c r="D125" s="6"/>
      <c r="E125" s="6"/>
      <c r="F125" s="6"/>
      <c r="G125" s="6"/>
      <c r="H125" s="6"/>
      <c r="I125" s="32"/>
    </row>
    <row r="126" spans="1:9" ht="25.5">
      <c r="A126" s="5">
        <v>20</v>
      </c>
      <c r="B126" s="6" t="s">
        <v>101</v>
      </c>
      <c r="C126" s="6" t="s">
        <v>102</v>
      </c>
      <c r="D126" s="6"/>
      <c r="E126" s="6"/>
      <c r="F126" s="6"/>
      <c r="G126" s="6"/>
      <c r="H126" s="6"/>
      <c r="I126" s="32"/>
    </row>
    <row r="127" spans="1:9" ht="15">
      <c r="A127" s="5">
        <v>21</v>
      </c>
      <c r="B127" s="6" t="s">
        <v>103</v>
      </c>
      <c r="C127" s="6" t="s">
        <v>104</v>
      </c>
      <c r="D127" s="6"/>
      <c r="E127" s="6"/>
      <c r="F127" s="6"/>
      <c r="G127" s="6"/>
      <c r="H127" s="6"/>
      <c r="I127" s="32"/>
    </row>
    <row r="128" spans="1:9" ht="15">
      <c r="A128" s="5">
        <v>22</v>
      </c>
      <c r="B128" s="6" t="s">
        <v>105</v>
      </c>
      <c r="C128" s="6" t="s">
        <v>106</v>
      </c>
      <c r="D128" s="6"/>
      <c r="E128" s="6"/>
      <c r="F128" s="6"/>
      <c r="G128" s="6"/>
      <c r="H128" s="6"/>
      <c r="I128" s="32"/>
    </row>
    <row r="129" spans="1:9" ht="114.75">
      <c r="A129" s="5">
        <v>23</v>
      </c>
      <c r="B129" s="6" t="s">
        <v>108</v>
      </c>
      <c r="C129" s="6" t="s">
        <v>109</v>
      </c>
      <c r="D129" s="6"/>
      <c r="E129" s="6"/>
      <c r="F129" s="6"/>
      <c r="G129" s="6"/>
      <c r="H129" s="6"/>
      <c r="I129" s="32"/>
    </row>
    <row r="130" spans="1:9" ht="15">
      <c r="A130" s="5">
        <v>24</v>
      </c>
      <c r="B130" s="6" t="s">
        <v>110</v>
      </c>
      <c r="C130" s="6" t="s">
        <v>79</v>
      </c>
      <c r="D130" s="6"/>
      <c r="E130" s="6"/>
      <c r="F130" s="6"/>
      <c r="G130" s="6"/>
      <c r="H130" s="6"/>
      <c r="I130" s="32"/>
    </row>
    <row r="131" spans="1:9" ht="15">
      <c r="A131" s="5">
        <v>25</v>
      </c>
      <c r="B131" s="6" t="s">
        <v>111</v>
      </c>
      <c r="C131" s="6" t="s">
        <v>112</v>
      </c>
      <c r="D131" s="6"/>
      <c r="E131" s="6"/>
      <c r="F131" s="6"/>
      <c r="G131" s="6"/>
      <c r="H131" s="6"/>
      <c r="I131" s="32"/>
    </row>
    <row r="132" spans="1:9" ht="15">
      <c r="A132" s="5">
        <v>26</v>
      </c>
      <c r="B132" s="6" t="s">
        <v>113</v>
      </c>
      <c r="C132" s="6" t="s">
        <v>112</v>
      </c>
      <c r="D132" s="6"/>
      <c r="E132" s="6"/>
      <c r="F132" s="6"/>
      <c r="G132" s="6"/>
      <c r="H132" s="6"/>
      <c r="I132" s="32"/>
    </row>
    <row r="133" spans="1:9" ht="25.5">
      <c r="A133" s="5">
        <v>27</v>
      </c>
      <c r="B133" s="6" t="s">
        <v>114</v>
      </c>
      <c r="C133" s="6" t="s">
        <v>79</v>
      </c>
      <c r="D133" s="6"/>
      <c r="E133" s="6"/>
      <c r="F133" s="6"/>
      <c r="G133" s="6"/>
      <c r="H133" s="6"/>
      <c r="I133" s="32"/>
    </row>
    <row r="134" spans="1:9" ht="15">
      <c r="A134" s="5">
        <v>28</v>
      </c>
      <c r="B134" s="6" t="s">
        <v>115</v>
      </c>
      <c r="C134" s="6" t="s">
        <v>112</v>
      </c>
      <c r="D134" s="6"/>
      <c r="E134" s="6"/>
      <c r="F134" s="6"/>
      <c r="G134" s="6"/>
      <c r="H134" s="6"/>
      <c r="I134" s="32"/>
    </row>
    <row r="135" spans="1:9" ht="51">
      <c r="A135" s="5">
        <v>29</v>
      </c>
      <c r="B135" s="6" t="s">
        <v>116</v>
      </c>
      <c r="C135" s="6" t="s">
        <v>79</v>
      </c>
      <c r="D135" s="6"/>
      <c r="E135" s="6"/>
      <c r="F135" s="6"/>
      <c r="G135" s="6"/>
      <c r="H135" s="6"/>
      <c r="I135" s="32"/>
    </row>
    <row r="136" spans="1:9" ht="25.5">
      <c r="A136" s="5">
        <v>30</v>
      </c>
      <c r="B136" s="6" t="s">
        <v>117</v>
      </c>
      <c r="C136" s="6" t="s">
        <v>118</v>
      </c>
      <c r="D136" s="6"/>
      <c r="E136" s="6"/>
      <c r="F136" s="6"/>
      <c r="G136" s="6"/>
      <c r="H136" s="6"/>
      <c r="I136" s="32"/>
    </row>
    <row r="137" spans="1:9" ht="63.75">
      <c r="A137" s="5">
        <v>31</v>
      </c>
      <c r="B137" s="6" t="s">
        <v>119</v>
      </c>
      <c r="C137" s="6" t="s">
        <v>79</v>
      </c>
      <c r="D137" s="6"/>
      <c r="E137" s="6"/>
      <c r="F137" s="6"/>
      <c r="G137" s="6"/>
      <c r="H137" s="6"/>
      <c r="I137" s="32"/>
    </row>
    <row r="138" spans="1:9" ht="51">
      <c r="A138" s="5">
        <v>32</v>
      </c>
      <c r="B138" s="6" t="s">
        <v>120</v>
      </c>
      <c r="C138" s="6" t="s">
        <v>121</v>
      </c>
      <c r="D138" s="6"/>
      <c r="E138" s="6"/>
      <c r="F138" s="6"/>
      <c r="G138" s="6"/>
      <c r="H138" s="6"/>
      <c r="I138" s="32"/>
    </row>
    <row r="139" spans="1:9" ht="25.5">
      <c r="A139" s="5">
        <v>33</v>
      </c>
      <c r="B139" s="6" t="s">
        <v>122</v>
      </c>
      <c r="C139" s="6" t="s">
        <v>123</v>
      </c>
      <c r="D139" s="6"/>
      <c r="E139" s="6"/>
      <c r="F139" s="6"/>
      <c r="G139" s="6"/>
      <c r="H139" s="6"/>
      <c r="I139" s="32"/>
    </row>
    <row r="140" spans="1:9" ht="38.25">
      <c r="A140" s="5">
        <v>34</v>
      </c>
      <c r="B140" s="6" t="s">
        <v>124</v>
      </c>
      <c r="C140" s="6" t="s">
        <v>125</v>
      </c>
      <c r="D140" s="6"/>
      <c r="E140" s="6"/>
      <c r="F140" s="6"/>
      <c r="G140" s="6"/>
      <c r="H140" s="6"/>
      <c r="I140" s="32"/>
    </row>
    <row r="141" spans="1:9" ht="51">
      <c r="A141" s="5">
        <v>35</v>
      </c>
      <c r="B141" s="6" t="s">
        <v>126</v>
      </c>
      <c r="C141" s="6" t="s">
        <v>127</v>
      </c>
      <c r="D141" s="6"/>
      <c r="E141" s="6"/>
      <c r="F141" s="6"/>
      <c r="G141" s="6"/>
      <c r="H141" s="6"/>
      <c r="I141" s="32"/>
    </row>
    <row r="142" spans="1:9" ht="25.5">
      <c r="A142" s="5">
        <v>36</v>
      </c>
      <c r="B142" s="6" t="s">
        <v>128</v>
      </c>
      <c r="C142" s="6" t="s">
        <v>127</v>
      </c>
      <c r="D142" s="6"/>
      <c r="E142" s="6"/>
      <c r="F142" s="6"/>
      <c r="G142" s="6"/>
      <c r="H142" s="6"/>
      <c r="I142" s="32"/>
    </row>
    <row r="143" spans="1:9" ht="25.5">
      <c r="A143" s="5">
        <v>37</v>
      </c>
      <c r="B143" s="6" t="s">
        <v>129</v>
      </c>
      <c r="C143" s="6" t="s">
        <v>130</v>
      </c>
      <c r="D143" s="6"/>
      <c r="E143" s="6"/>
      <c r="F143" s="6"/>
      <c r="G143" s="6"/>
      <c r="H143" s="6"/>
      <c r="I143" s="32"/>
    </row>
    <row r="144" spans="1:9" ht="25.5">
      <c r="A144" s="5">
        <v>38</v>
      </c>
      <c r="B144" s="6" t="s">
        <v>131</v>
      </c>
      <c r="C144" s="6" t="s">
        <v>127</v>
      </c>
      <c r="D144" s="6"/>
      <c r="E144" s="6"/>
      <c r="F144" s="6"/>
      <c r="G144" s="6"/>
      <c r="H144" s="6"/>
      <c r="I144" s="32"/>
    </row>
    <row r="145" spans="1:9" ht="15">
      <c r="A145" s="5">
        <v>39</v>
      </c>
      <c r="B145" s="6" t="s">
        <v>132</v>
      </c>
      <c r="C145" s="6" t="s">
        <v>127</v>
      </c>
      <c r="D145" s="6"/>
      <c r="E145" s="6"/>
      <c r="F145" s="6"/>
      <c r="G145" s="6"/>
      <c r="H145" s="6"/>
      <c r="I145" s="32"/>
    </row>
    <row r="146" spans="1:9" ht="25.5">
      <c r="A146" s="5">
        <v>40</v>
      </c>
      <c r="B146" s="6" t="s">
        <v>133</v>
      </c>
      <c r="C146" s="6" t="s">
        <v>134</v>
      </c>
      <c r="D146" s="6"/>
      <c r="E146" s="6"/>
      <c r="F146" s="6"/>
      <c r="G146" s="6"/>
      <c r="H146" s="6"/>
      <c r="I146" s="32"/>
    </row>
    <row r="147" spans="1:9" ht="25.5">
      <c r="A147" s="37" t="s">
        <v>135</v>
      </c>
      <c r="B147" s="6" t="s">
        <v>136</v>
      </c>
      <c r="C147" s="32" t="s">
        <v>134</v>
      </c>
      <c r="D147" s="32"/>
      <c r="E147" s="32"/>
      <c r="F147" s="32"/>
      <c r="G147" s="32"/>
      <c r="H147" s="32"/>
      <c r="I147" s="32"/>
    </row>
    <row r="148" spans="1:9" ht="25.5">
      <c r="A148" s="37"/>
      <c r="B148" s="6" t="s">
        <v>137</v>
      </c>
      <c r="C148" s="32"/>
      <c r="D148" s="32"/>
      <c r="E148" s="32"/>
      <c r="F148" s="32"/>
      <c r="G148" s="32"/>
      <c r="H148" s="32"/>
      <c r="I148" s="32"/>
    </row>
    <row r="149" spans="1:9" ht="25.5">
      <c r="A149" s="5" t="s">
        <v>138</v>
      </c>
      <c r="B149" s="6" t="s">
        <v>139</v>
      </c>
      <c r="C149" s="6" t="s">
        <v>134</v>
      </c>
      <c r="D149" s="6"/>
      <c r="E149" s="6"/>
      <c r="F149" s="6"/>
      <c r="G149" s="6"/>
      <c r="H149" s="6"/>
      <c r="I149" s="32"/>
    </row>
    <row r="150" spans="1:9" ht="25.5">
      <c r="A150" s="5" t="s">
        <v>140</v>
      </c>
      <c r="B150" s="6" t="s">
        <v>141</v>
      </c>
      <c r="C150" s="6" t="s">
        <v>134</v>
      </c>
      <c r="D150" s="6"/>
      <c r="E150" s="6"/>
      <c r="F150" s="6"/>
      <c r="G150" s="6"/>
      <c r="H150" s="6"/>
      <c r="I150" s="32"/>
    </row>
    <row r="151" spans="1:9" ht="38.25">
      <c r="A151" s="5" t="s">
        <v>142</v>
      </c>
      <c r="B151" s="6" t="s">
        <v>143</v>
      </c>
      <c r="C151" s="6" t="s">
        <v>144</v>
      </c>
      <c r="D151" s="6"/>
      <c r="E151" s="6"/>
      <c r="F151" s="6"/>
      <c r="G151" s="6"/>
      <c r="H151" s="6"/>
      <c r="I151" s="6"/>
    </row>
    <row r="152" spans="1:9" ht="15">
      <c r="A152" s="10" t="s">
        <v>145</v>
      </c>
      <c r="B152" s="36" t="s">
        <v>146</v>
      </c>
      <c r="C152" s="36"/>
      <c r="D152" s="36"/>
      <c r="E152" s="36"/>
      <c r="F152" s="36"/>
      <c r="G152" s="36"/>
      <c r="H152" s="36"/>
      <c r="I152" s="36"/>
    </row>
    <row r="153" spans="1:9" ht="305.25" customHeight="1">
      <c r="A153" s="5">
        <v>1</v>
      </c>
      <c r="B153" s="6" t="s">
        <v>147</v>
      </c>
      <c r="C153" s="6" t="s">
        <v>42</v>
      </c>
      <c r="D153" s="15">
        <v>126182</v>
      </c>
      <c r="E153" s="7">
        <f>D153*E155/100</f>
        <v>146875.848</v>
      </c>
      <c r="F153" s="7">
        <f>E153*F155/100</f>
        <v>156569.65396799997</v>
      </c>
      <c r="G153" s="7">
        <f>F153*G155/100</f>
        <v>166276.97251401597</v>
      </c>
      <c r="H153" s="7">
        <f>G153*H155/100</f>
        <v>174590.82113971678</v>
      </c>
      <c r="I153" s="32" t="s">
        <v>148</v>
      </c>
    </row>
    <row r="154" spans="1:9" ht="38.25">
      <c r="A154" s="5"/>
      <c r="B154" s="6" t="s">
        <v>149</v>
      </c>
      <c r="C154" s="6" t="s">
        <v>150</v>
      </c>
      <c r="D154" s="7">
        <f>D153/D155/100</f>
        <v>11.7487895716946</v>
      </c>
      <c r="E154" s="7">
        <f>E153/E155/100</f>
        <v>12.6182</v>
      </c>
      <c r="F154" s="7">
        <f>F153/F155/100</f>
        <v>14.687584799999998</v>
      </c>
      <c r="G154" s="7">
        <f>G153/G155/100</f>
        <v>15.656965396799997</v>
      </c>
      <c r="H154" s="7">
        <f>H153/H155/100</f>
        <v>16.6276972514016</v>
      </c>
      <c r="I154" s="32"/>
    </row>
    <row r="155" spans="1:9" ht="38.25">
      <c r="A155" s="5"/>
      <c r="B155" s="6" t="s">
        <v>45</v>
      </c>
      <c r="C155" s="6" t="s">
        <v>40</v>
      </c>
      <c r="D155" s="6">
        <v>107.4</v>
      </c>
      <c r="E155" s="6">
        <v>116.4</v>
      </c>
      <c r="F155" s="6">
        <v>106.6</v>
      </c>
      <c r="G155" s="6">
        <v>106.2</v>
      </c>
      <c r="H155" s="6">
        <v>105</v>
      </c>
      <c r="I155" s="6"/>
    </row>
    <row r="156" spans="1:9" ht="394.5" customHeight="1">
      <c r="A156" s="5">
        <v>2</v>
      </c>
      <c r="B156" s="6" t="s">
        <v>151</v>
      </c>
      <c r="C156" s="6" t="s">
        <v>42</v>
      </c>
      <c r="D156" s="6"/>
      <c r="E156" s="6"/>
      <c r="F156" s="6"/>
      <c r="G156" s="6"/>
      <c r="H156" s="6"/>
      <c r="I156" s="32" t="s">
        <v>152</v>
      </c>
    </row>
    <row r="157" spans="1:9" ht="38.25">
      <c r="A157" s="5"/>
      <c r="B157" s="6" t="s">
        <v>153</v>
      </c>
      <c r="C157" s="6" t="s">
        <v>150</v>
      </c>
      <c r="D157" s="6"/>
      <c r="E157" s="6"/>
      <c r="F157" s="6"/>
      <c r="G157" s="6"/>
      <c r="H157" s="6"/>
      <c r="I157" s="32"/>
    </row>
    <row r="158" spans="1:9" ht="38.25">
      <c r="A158" s="5"/>
      <c r="B158" s="6" t="s">
        <v>45</v>
      </c>
      <c r="C158" s="6" t="s">
        <v>40</v>
      </c>
      <c r="D158" s="6"/>
      <c r="E158" s="6"/>
      <c r="F158" s="6"/>
      <c r="G158" s="6"/>
      <c r="H158" s="6"/>
      <c r="I158" s="6"/>
    </row>
    <row r="159" spans="1:9" ht="253.5" customHeight="1">
      <c r="A159" s="5">
        <v>3</v>
      </c>
      <c r="B159" s="6" t="s">
        <v>154</v>
      </c>
      <c r="C159" s="6" t="s">
        <v>42</v>
      </c>
      <c r="D159" s="6">
        <v>241007</v>
      </c>
      <c r="E159" s="8">
        <f>D159*1.16</f>
        <v>279568.12</v>
      </c>
      <c r="F159" s="8">
        <f>E159*1.06</f>
        <v>296342.2072</v>
      </c>
      <c r="G159" s="8">
        <f>F159*1.06</f>
        <v>314122.73963200004</v>
      </c>
      <c r="H159" s="8">
        <f>G159*1.05</f>
        <v>329828.87661360006</v>
      </c>
      <c r="I159" s="32" t="s">
        <v>155</v>
      </c>
    </row>
    <row r="160" spans="1:9" ht="38.25">
      <c r="A160" s="5"/>
      <c r="B160" s="6" t="s">
        <v>156</v>
      </c>
      <c r="C160" s="6" t="s">
        <v>150</v>
      </c>
      <c r="D160" s="15"/>
      <c r="E160" s="15"/>
      <c r="F160" s="15"/>
      <c r="G160" s="15"/>
      <c r="H160" s="15"/>
      <c r="I160" s="32"/>
    </row>
    <row r="161" spans="1:9" ht="38.25">
      <c r="A161" s="5"/>
      <c r="B161" s="6" t="s">
        <v>45</v>
      </c>
      <c r="C161" s="6" t="s">
        <v>40</v>
      </c>
      <c r="D161" s="6">
        <v>107.4</v>
      </c>
      <c r="E161" s="6">
        <v>116.4</v>
      </c>
      <c r="F161" s="6">
        <v>106.6</v>
      </c>
      <c r="G161" s="6">
        <v>106.2</v>
      </c>
      <c r="H161" s="6">
        <v>105</v>
      </c>
      <c r="I161" s="32"/>
    </row>
    <row r="162" spans="1:9" ht="15">
      <c r="A162" s="10" t="s">
        <v>157</v>
      </c>
      <c r="B162" s="36" t="s">
        <v>158</v>
      </c>
      <c r="C162" s="36"/>
      <c r="D162" s="36"/>
      <c r="E162" s="36"/>
      <c r="F162" s="36"/>
      <c r="G162" s="36"/>
      <c r="H162" s="36"/>
      <c r="I162" s="36"/>
    </row>
    <row r="163" spans="1:9" ht="178.5">
      <c r="A163" s="5">
        <v>1</v>
      </c>
      <c r="B163" s="6" t="s">
        <v>159</v>
      </c>
      <c r="C163" s="6" t="s">
        <v>42</v>
      </c>
      <c r="D163" s="6">
        <v>51470</v>
      </c>
      <c r="E163" s="6">
        <f>D163*1.1</f>
        <v>56617.00000000001</v>
      </c>
      <c r="F163" s="23">
        <f>E163*1.07</f>
        <v>60580.19000000001</v>
      </c>
      <c r="G163" s="23">
        <f>F163*1.065</f>
        <v>64517.902350000004</v>
      </c>
      <c r="H163" s="23">
        <f>G163*1.062</f>
        <v>68518.01229570001</v>
      </c>
      <c r="I163" s="6" t="s">
        <v>160</v>
      </c>
    </row>
    <row r="164" spans="1:9" ht="191.25">
      <c r="A164" s="5"/>
      <c r="B164" s="6" t="s">
        <v>162</v>
      </c>
      <c r="C164" s="6" t="s">
        <v>38</v>
      </c>
      <c r="D164" s="6"/>
      <c r="E164" s="6"/>
      <c r="F164" s="6"/>
      <c r="G164" s="6"/>
      <c r="H164" s="6"/>
      <c r="I164" s="6" t="s">
        <v>161</v>
      </c>
    </row>
    <row r="165" spans="1:9" ht="38.25">
      <c r="A165" s="5"/>
      <c r="B165" s="6" t="s">
        <v>45</v>
      </c>
      <c r="C165" s="6" t="s">
        <v>40</v>
      </c>
      <c r="D165" s="6"/>
      <c r="E165" s="6"/>
      <c r="F165" s="6"/>
      <c r="G165" s="6"/>
      <c r="H165" s="6"/>
      <c r="I165" s="6"/>
    </row>
    <row r="166" spans="1:9" ht="38.25">
      <c r="A166" s="5"/>
      <c r="B166" s="6" t="s">
        <v>163</v>
      </c>
      <c r="C166" s="6"/>
      <c r="D166" s="6"/>
      <c r="E166" s="6"/>
      <c r="F166" s="6"/>
      <c r="G166" s="6"/>
      <c r="H166" s="6"/>
      <c r="I166" s="6"/>
    </row>
    <row r="167" spans="1:9" ht="38.25">
      <c r="A167" s="5" t="s">
        <v>349</v>
      </c>
      <c r="B167" s="6" t="s">
        <v>164</v>
      </c>
      <c r="C167" s="6" t="s">
        <v>42</v>
      </c>
      <c r="D167" s="6"/>
      <c r="E167" s="6"/>
      <c r="F167" s="6"/>
      <c r="G167" s="6"/>
      <c r="H167" s="6"/>
      <c r="I167" s="6"/>
    </row>
    <row r="168" spans="1:9" ht="38.25">
      <c r="A168" s="5" t="s">
        <v>350</v>
      </c>
      <c r="B168" s="6" t="s">
        <v>165</v>
      </c>
      <c r="C168" s="6" t="s">
        <v>42</v>
      </c>
      <c r="D168" s="6"/>
      <c r="E168" s="6"/>
      <c r="F168" s="6"/>
      <c r="G168" s="6"/>
      <c r="H168" s="6"/>
      <c r="I168" s="6"/>
    </row>
    <row r="169" spans="1:9" ht="38.25">
      <c r="A169" s="5" t="s">
        <v>351</v>
      </c>
      <c r="B169" s="6" t="s">
        <v>166</v>
      </c>
      <c r="C169" s="6" t="s">
        <v>42</v>
      </c>
      <c r="D169" s="6"/>
      <c r="E169" s="6"/>
      <c r="F169" s="6"/>
      <c r="G169" s="6"/>
      <c r="H169" s="6"/>
      <c r="I169" s="6"/>
    </row>
    <row r="170" spans="1:9" ht="38.25">
      <c r="A170" s="5" t="s">
        <v>352</v>
      </c>
      <c r="B170" s="6" t="s">
        <v>167</v>
      </c>
      <c r="C170" s="6" t="s">
        <v>42</v>
      </c>
      <c r="D170" s="6"/>
      <c r="E170" s="6"/>
      <c r="F170" s="6"/>
      <c r="G170" s="6"/>
      <c r="H170" s="6"/>
      <c r="I170" s="6"/>
    </row>
    <row r="171" spans="1:9" ht="38.25">
      <c r="A171" s="5" t="s">
        <v>353</v>
      </c>
      <c r="B171" s="6" t="s">
        <v>168</v>
      </c>
      <c r="C171" s="6" t="s">
        <v>42</v>
      </c>
      <c r="D171" s="6"/>
      <c r="E171" s="6"/>
      <c r="F171" s="6"/>
      <c r="G171" s="6"/>
      <c r="H171" s="6"/>
      <c r="I171" s="6"/>
    </row>
    <row r="172" spans="1:9" ht="38.25">
      <c r="A172" s="5" t="s">
        <v>142</v>
      </c>
      <c r="B172" s="6" t="s">
        <v>169</v>
      </c>
      <c r="C172" s="6" t="s">
        <v>42</v>
      </c>
      <c r="D172" s="6"/>
      <c r="E172" s="6"/>
      <c r="F172" s="6"/>
      <c r="G172" s="6"/>
      <c r="H172" s="6"/>
      <c r="I172" s="6"/>
    </row>
    <row r="173" spans="1:9" ht="35.25" customHeight="1">
      <c r="A173" s="37">
        <v>2</v>
      </c>
      <c r="B173" s="32" t="s">
        <v>170</v>
      </c>
      <c r="C173" s="32" t="s">
        <v>42</v>
      </c>
      <c r="D173" s="32"/>
      <c r="E173" s="32"/>
      <c r="F173" s="32"/>
      <c r="G173" s="32"/>
      <c r="H173" s="32"/>
      <c r="I173" s="6"/>
    </row>
    <row r="174" spans="1:9" ht="15">
      <c r="A174" s="37"/>
      <c r="B174" s="32"/>
      <c r="C174" s="32"/>
      <c r="D174" s="32"/>
      <c r="E174" s="32"/>
      <c r="F174" s="32"/>
      <c r="G174" s="32"/>
      <c r="H174" s="32"/>
      <c r="I174" s="6"/>
    </row>
    <row r="175" spans="1:9" ht="38.25">
      <c r="A175" s="5" t="s">
        <v>370</v>
      </c>
      <c r="B175" s="6" t="s">
        <v>171</v>
      </c>
      <c r="C175" s="6" t="s">
        <v>42</v>
      </c>
      <c r="D175" s="6"/>
      <c r="E175" s="6"/>
      <c r="F175" s="6"/>
      <c r="G175" s="6"/>
      <c r="H175" s="6"/>
      <c r="I175" s="6"/>
    </row>
    <row r="176" spans="1:9" ht="25.5">
      <c r="A176" s="5" t="s">
        <v>371</v>
      </c>
      <c r="B176" s="6" t="s">
        <v>172</v>
      </c>
      <c r="C176" s="6"/>
      <c r="D176" s="6"/>
      <c r="E176" s="6"/>
      <c r="F176" s="6"/>
      <c r="G176" s="6"/>
      <c r="H176" s="6"/>
      <c r="I176" s="6"/>
    </row>
    <row r="177" spans="1:9" ht="15">
      <c r="A177" s="5"/>
      <c r="B177" s="6" t="s">
        <v>173</v>
      </c>
      <c r="C177" s="6"/>
      <c r="D177" s="6"/>
      <c r="E177" s="6"/>
      <c r="F177" s="6"/>
      <c r="G177" s="6"/>
      <c r="H177" s="6"/>
      <c r="I177" s="6"/>
    </row>
    <row r="178" spans="1:9" ht="38.25">
      <c r="A178" s="5" t="s">
        <v>374</v>
      </c>
      <c r="B178" s="6" t="s">
        <v>174</v>
      </c>
      <c r="C178" s="6" t="s">
        <v>42</v>
      </c>
      <c r="D178" s="6"/>
      <c r="E178" s="6"/>
      <c r="F178" s="6"/>
      <c r="G178" s="6"/>
      <c r="H178" s="6"/>
      <c r="I178" s="6"/>
    </row>
    <row r="179" spans="1:9" ht="15">
      <c r="A179" s="5" t="s">
        <v>375</v>
      </c>
      <c r="B179" s="6" t="s">
        <v>175</v>
      </c>
      <c r="C179" s="6"/>
      <c r="D179" s="6"/>
      <c r="E179" s="6"/>
      <c r="F179" s="6"/>
      <c r="G179" s="6"/>
      <c r="H179" s="6"/>
      <c r="I179" s="6"/>
    </row>
    <row r="180" spans="1:9" ht="15">
      <c r="A180" s="5"/>
      <c r="B180" s="6" t="s">
        <v>173</v>
      </c>
      <c r="C180" s="6"/>
      <c r="D180" s="6"/>
      <c r="E180" s="6"/>
      <c r="F180" s="6"/>
      <c r="G180" s="6"/>
      <c r="H180" s="6"/>
      <c r="I180" s="6"/>
    </row>
    <row r="181" spans="1:9" ht="38.25">
      <c r="A181" s="16" t="s">
        <v>176</v>
      </c>
      <c r="B181" s="6" t="s">
        <v>177</v>
      </c>
      <c r="C181" s="6" t="s">
        <v>42</v>
      </c>
      <c r="D181" s="6"/>
      <c r="E181" s="6"/>
      <c r="F181" s="6"/>
      <c r="G181" s="6"/>
      <c r="H181" s="6"/>
      <c r="I181" s="6"/>
    </row>
    <row r="182" spans="1:9" ht="38.25">
      <c r="A182" s="16" t="s">
        <v>178</v>
      </c>
      <c r="B182" s="6" t="s">
        <v>179</v>
      </c>
      <c r="C182" s="6" t="s">
        <v>42</v>
      </c>
      <c r="D182" s="6"/>
      <c r="E182" s="6"/>
      <c r="F182" s="6"/>
      <c r="G182" s="6"/>
      <c r="H182" s="6"/>
      <c r="I182" s="6"/>
    </row>
    <row r="183" spans="1:9" ht="38.25">
      <c r="A183" s="16" t="s">
        <v>180</v>
      </c>
      <c r="B183" s="6" t="s">
        <v>181</v>
      </c>
      <c r="C183" s="6" t="s">
        <v>42</v>
      </c>
      <c r="D183" s="6"/>
      <c r="E183" s="6"/>
      <c r="F183" s="6"/>
      <c r="G183" s="6"/>
      <c r="H183" s="6"/>
      <c r="I183" s="6"/>
    </row>
    <row r="184" spans="1:9" ht="38.25">
      <c r="A184" s="16" t="s">
        <v>182</v>
      </c>
      <c r="B184" s="6" t="s">
        <v>183</v>
      </c>
      <c r="C184" s="6" t="s">
        <v>42</v>
      </c>
      <c r="D184" s="6"/>
      <c r="E184" s="6"/>
      <c r="F184" s="6"/>
      <c r="G184" s="6"/>
      <c r="H184" s="6"/>
      <c r="I184" s="6"/>
    </row>
    <row r="185" spans="1:9" ht="38.25">
      <c r="A185" s="5" t="s">
        <v>376</v>
      </c>
      <c r="B185" s="6" t="s">
        <v>184</v>
      </c>
      <c r="C185" s="6" t="s">
        <v>42</v>
      </c>
      <c r="D185" s="6"/>
      <c r="E185" s="6"/>
      <c r="F185" s="6"/>
      <c r="G185" s="6"/>
      <c r="H185" s="6"/>
      <c r="I185" s="6"/>
    </row>
    <row r="186" spans="1:9" ht="15">
      <c r="A186" s="10" t="s">
        <v>185</v>
      </c>
      <c r="B186" s="11" t="s">
        <v>168</v>
      </c>
      <c r="C186" s="6"/>
      <c r="D186" s="6"/>
      <c r="E186" s="6"/>
      <c r="F186" s="6"/>
      <c r="G186" s="6"/>
      <c r="H186" s="6"/>
      <c r="I186" s="6"/>
    </row>
    <row r="187" spans="1:9" ht="110.25" customHeight="1">
      <c r="A187" s="37">
        <v>1</v>
      </c>
      <c r="B187" s="32" t="s">
        <v>186</v>
      </c>
      <c r="C187" s="32" t="s">
        <v>32</v>
      </c>
      <c r="D187" s="32"/>
      <c r="E187" s="32"/>
      <c r="F187" s="32"/>
      <c r="G187" s="32"/>
      <c r="H187" s="32"/>
      <c r="I187" s="32" t="s">
        <v>187</v>
      </c>
    </row>
    <row r="188" spans="1:9" ht="15">
      <c r="A188" s="37"/>
      <c r="B188" s="32"/>
      <c r="C188" s="32"/>
      <c r="D188" s="32"/>
      <c r="E188" s="32"/>
      <c r="F188" s="32"/>
      <c r="G188" s="32"/>
      <c r="H188" s="32"/>
      <c r="I188" s="32"/>
    </row>
    <row r="189" spans="1:9" ht="63.75">
      <c r="A189" s="5"/>
      <c r="B189" s="6" t="s">
        <v>47</v>
      </c>
      <c r="C189" s="6" t="s">
        <v>38</v>
      </c>
      <c r="D189" s="6"/>
      <c r="E189" s="6"/>
      <c r="F189" s="6"/>
      <c r="G189" s="6"/>
      <c r="H189" s="6"/>
      <c r="I189" s="32"/>
    </row>
    <row r="190" spans="1:9" ht="38.25">
      <c r="A190" s="5"/>
      <c r="B190" s="6" t="s">
        <v>45</v>
      </c>
      <c r="C190" s="6" t="s">
        <v>40</v>
      </c>
      <c r="D190" s="6"/>
      <c r="E190" s="6"/>
      <c r="F190" s="6"/>
      <c r="G190" s="6"/>
      <c r="H190" s="6"/>
      <c r="I190" s="32"/>
    </row>
    <row r="191" spans="1:9" ht="216.75">
      <c r="A191" s="5">
        <v>2</v>
      </c>
      <c r="B191" s="6" t="s">
        <v>188</v>
      </c>
      <c r="C191" s="6" t="s">
        <v>189</v>
      </c>
      <c r="D191" s="15">
        <v>7900</v>
      </c>
      <c r="E191" s="6">
        <v>9654.3</v>
      </c>
      <c r="F191" s="6">
        <v>5800</v>
      </c>
      <c r="G191" s="6">
        <v>27932</v>
      </c>
      <c r="H191" s="6">
        <v>17500</v>
      </c>
      <c r="I191" s="6" t="s">
        <v>190</v>
      </c>
    </row>
    <row r="192" spans="1:9" ht="191.25">
      <c r="A192" s="37" t="s">
        <v>370</v>
      </c>
      <c r="B192" s="6" t="s">
        <v>196</v>
      </c>
      <c r="C192" s="32" t="s">
        <v>198</v>
      </c>
      <c r="D192" s="32"/>
      <c r="E192" s="32"/>
      <c r="F192" s="32"/>
      <c r="G192" s="32"/>
      <c r="H192" s="32"/>
      <c r="I192" s="6" t="s">
        <v>195</v>
      </c>
    </row>
    <row r="193" spans="1:9" ht="25.5">
      <c r="A193" s="37"/>
      <c r="B193" s="6" t="s">
        <v>197</v>
      </c>
      <c r="C193" s="32"/>
      <c r="D193" s="32"/>
      <c r="E193" s="32"/>
      <c r="F193" s="32"/>
      <c r="G193" s="32"/>
      <c r="H193" s="32"/>
      <c r="I193" s="14"/>
    </row>
    <row r="194" spans="1:9" ht="38.25">
      <c r="A194" s="5" t="s">
        <v>371</v>
      </c>
      <c r="B194" s="6" t="s">
        <v>199</v>
      </c>
      <c r="C194" s="6" t="s">
        <v>198</v>
      </c>
      <c r="D194" s="6"/>
      <c r="E194" s="6"/>
      <c r="F194" s="6"/>
      <c r="G194" s="6"/>
      <c r="H194" s="6"/>
      <c r="I194" s="14"/>
    </row>
    <row r="195" spans="1:9" ht="38.25">
      <c r="A195" s="5" t="s">
        <v>372</v>
      </c>
      <c r="B195" s="6" t="s">
        <v>200</v>
      </c>
      <c r="C195" s="6" t="s">
        <v>198</v>
      </c>
      <c r="D195" s="6"/>
      <c r="E195" s="6"/>
      <c r="F195" s="6"/>
      <c r="G195" s="6"/>
      <c r="H195" s="6"/>
      <c r="I195" s="14"/>
    </row>
    <row r="196" spans="1:9" ht="63.75">
      <c r="A196" s="5" t="s">
        <v>373</v>
      </c>
      <c r="B196" s="6" t="s">
        <v>201</v>
      </c>
      <c r="C196" s="6" t="s">
        <v>198</v>
      </c>
      <c r="D196" s="6"/>
      <c r="E196" s="6"/>
      <c r="F196" s="6"/>
      <c r="G196" s="6"/>
      <c r="H196" s="6"/>
      <c r="I196" s="14"/>
    </row>
    <row r="197" spans="1:9" ht="267.75">
      <c r="A197" s="5">
        <v>3</v>
      </c>
      <c r="B197" s="6" t="s">
        <v>202</v>
      </c>
      <c r="C197" s="6" t="s">
        <v>203</v>
      </c>
      <c r="D197" s="6"/>
      <c r="E197" s="6"/>
      <c r="F197" s="6"/>
      <c r="G197" s="6"/>
      <c r="H197" s="6"/>
      <c r="I197" s="6" t="s">
        <v>204</v>
      </c>
    </row>
    <row r="198" spans="1:9" ht="15">
      <c r="A198" s="10" t="s">
        <v>205</v>
      </c>
      <c r="B198" s="36" t="s">
        <v>206</v>
      </c>
      <c r="C198" s="36"/>
      <c r="D198" s="36"/>
      <c r="E198" s="36"/>
      <c r="F198" s="36"/>
      <c r="G198" s="36"/>
      <c r="H198" s="36"/>
      <c r="I198" s="36"/>
    </row>
    <row r="199" spans="1:9" ht="409.5">
      <c r="A199" s="5">
        <v>1</v>
      </c>
      <c r="B199" s="17" t="s">
        <v>207</v>
      </c>
      <c r="C199" s="17" t="s">
        <v>32</v>
      </c>
      <c r="D199" s="6"/>
      <c r="E199" s="6"/>
      <c r="F199" s="6"/>
      <c r="G199" s="6"/>
      <c r="H199" s="6"/>
      <c r="I199" s="6" t="s">
        <v>208</v>
      </c>
    </row>
    <row r="200" spans="1:9" ht="89.25">
      <c r="A200" s="37">
        <v>2</v>
      </c>
      <c r="B200" s="18" t="s">
        <v>209</v>
      </c>
      <c r="C200" s="40" t="s">
        <v>211</v>
      </c>
      <c r="D200" s="32">
        <v>140.16</v>
      </c>
      <c r="E200" s="32">
        <v>142.44</v>
      </c>
      <c r="F200" s="32">
        <v>144.26</v>
      </c>
      <c r="G200" s="32">
        <v>144.99</v>
      </c>
      <c r="H200" s="32">
        <v>145.36</v>
      </c>
      <c r="I200" s="32" t="s">
        <v>212</v>
      </c>
    </row>
    <row r="201" spans="1:9" ht="15">
      <c r="A201" s="37"/>
      <c r="B201" s="18" t="s">
        <v>210</v>
      </c>
      <c r="C201" s="40"/>
      <c r="D201" s="32"/>
      <c r="E201" s="32"/>
      <c r="F201" s="32"/>
      <c r="G201" s="32"/>
      <c r="H201" s="32"/>
      <c r="I201" s="32"/>
    </row>
    <row r="202" spans="1:9" ht="25.5">
      <c r="A202" s="5" t="s">
        <v>370</v>
      </c>
      <c r="B202" s="18" t="s">
        <v>213</v>
      </c>
      <c r="C202" s="18" t="s">
        <v>211</v>
      </c>
      <c r="D202" s="6"/>
      <c r="E202" s="6"/>
      <c r="F202" s="6"/>
      <c r="G202" s="6"/>
      <c r="H202" s="6"/>
      <c r="I202" s="32"/>
    </row>
    <row r="203" spans="1:9" ht="25.5">
      <c r="A203" s="5" t="s">
        <v>214</v>
      </c>
      <c r="B203" s="18" t="s">
        <v>215</v>
      </c>
      <c r="C203" s="18" t="s">
        <v>211</v>
      </c>
      <c r="D203" s="6">
        <v>39.26</v>
      </c>
      <c r="E203" s="6">
        <v>39.26</v>
      </c>
      <c r="F203" s="6">
        <v>39.26</v>
      </c>
      <c r="G203" s="6">
        <v>39.26</v>
      </c>
      <c r="H203" s="6">
        <v>39.26</v>
      </c>
      <c r="I203" s="32"/>
    </row>
    <row r="204" spans="1:9" ht="15">
      <c r="A204" s="5" t="s">
        <v>216</v>
      </c>
      <c r="B204" s="18" t="s">
        <v>217</v>
      </c>
      <c r="C204" s="18" t="s">
        <v>211</v>
      </c>
      <c r="D204" s="6">
        <v>100.9</v>
      </c>
      <c r="E204" s="6">
        <v>103.18</v>
      </c>
      <c r="F204" s="6">
        <v>105</v>
      </c>
      <c r="G204" s="6">
        <v>105.73</v>
      </c>
      <c r="H204" s="6">
        <v>106.1</v>
      </c>
      <c r="I204" s="32"/>
    </row>
    <row r="205" spans="1:9" ht="114.75">
      <c r="A205" s="37">
        <v>3</v>
      </c>
      <c r="B205" s="40" t="s">
        <v>218</v>
      </c>
      <c r="C205" s="40" t="s">
        <v>219</v>
      </c>
      <c r="D205" s="32"/>
      <c r="E205" s="32"/>
      <c r="F205" s="32"/>
      <c r="G205" s="32"/>
      <c r="H205" s="32"/>
      <c r="I205" s="6" t="s">
        <v>220</v>
      </c>
    </row>
    <row r="206" spans="1:9" ht="114">
      <c r="A206" s="37"/>
      <c r="B206" s="40"/>
      <c r="C206" s="40"/>
      <c r="D206" s="32"/>
      <c r="E206" s="32"/>
      <c r="F206" s="32"/>
      <c r="G206" s="32"/>
      <c r="H206" s="32"/>
      <c r="I206" s="6" t="s">
        <v>221</v>
      </c>
    </row>
    <row r="207" spans="1:9" ht="128.25">
      <c r="A207" s="5">
        <v>4</v>
      </c>
      <c r="B207" s="18" t="s">
        <v>222</v>
      </c>
      <c r="C207" s="18" t="s">
        <v>223</v>
      </c>
      <c r="D207" s="6">
        <v>0.02</v>
      </c>
      <c r="E207" s="6">
        <v>0.05</v>
      </c>
      <c r="F207" s="6">
        <v>0.07</v>
      </c>
      <c r="G207" s="6">
        <v>0.09</v>
      </c>
      <c r="H207" s="6">
        <v>0.1</v>
      </c>
      <c r="I207" s="6" t="s">
        <v>212</v>
      </c>
    </row>
    <row r="208" spans="1:9" ht="89.25">
      <c r="A208" s="37">
        <v>5</v>
      </c>
      <c r="B208" s="40" t="s">
        <v>224</v>
      </c>
      <c r="C208" s="40" t="s">
        <v>225</v>
      </c>
      <c r="D208" s="41">
        <v>83.93</v>
      </c>
      <c r="E208" s="41">
        <v>86.6</v>
      </c>
      <c r="F208" s="41">
        <v>87.7</v>
      </c>
      <c r="G208" s="41">
        <v>89.2</v>
      </c>
      <c r="H208" s="41">
        <v>90.4</v>
      </c>
      <c r="I208" s="6" t="s">
        <v>226</v>
      </c>
    </row>
    <row r="209" spans="1:9" ht="114.75">
      <c r="A209" s="37"/>
      <c r="B209" s="40"/>
      <c r="C209" s="40"/>
      <c r="D209" s="42"/>
      <c r="E209" s="42"/>
      <c r="F209" s="42"/>
      <c r="G209" s="42"/>
      <c r="H209" s="42"/>
      <c r="I209" s="6" t="s">
        <v>227</v>
      </c>
    </row>
    <row r="210" spans="1:9" ht="15">
      <c r="A210" s="10" t="s">
        <v>228</v>
      </c>
      <c r="B210" s="36" t="s">
        <v>229</v>
      </c>
      <c r="C210" s="36"/>
      <c r="D210" s="36"/>
      <c r="E210" s="36"/>
      <c r="F210" s="36"/>
      <c r="G210" s="36"/>
      <c r="H210" s="36"/>
      <c r="I210" s="36"/>
    </row>
    <row r="211" spans="1:9" ht="114.75">
      <c r="A211" s="5">
        <v>1</v>
      </c>
      <c r="B211" s="6" t="s">
        <v>230</v>
      </c>
      <c r="C211" s="6" t="s">
        <v>42</v>
      </c>
      <c r="D211" s="12"/>
      <c r="E211" s="12"/>
      <c r="F211" s="12"/>
      <c r="G211" s="12"/>
      <c r="H211" s="12"/>
      <c r="I211" s="6" t="s">
        <v>231</v>
      </c>
    </row>
    <row r="212" spans="1:9" ht="140.25">
      <c r="A212" s="37" t="s">
        <v>349</v>
      </c>
      <c r="B212" s="6" t="s">
        <v>233</v>
      </c>
      <c r="C212" s="32" t="s">
        <v>42</v>
      </c>
      <c r="D212" s="39"/>
      <c r="E212" s="39"/>
      <c r="F212" s="39"/>
      <c r="G212" s="39"/>
      <c r="H212" s="39"/>
      <c r="I212" s="6" t="s">
        <v>232</v>
      </c>
    </row>
    <row r="213" spans="1:9" ht="15">
      <c r="A213" s="37"/>
      <c r="B213" s="6" t="s">
        <v>234</v>
      </c>
      <c r="C213" s="32"/>
      <c r="D213" s="39"/>
      <c r="E213" s="39"/>
      <c r="F213" s="39"/>
      <c r="G213" s="39"/>
      <c r="H213" s="39"/>
      <c r="I213" s="14"/>
    </row>
    <row r="214" spans="1:9" ht="38.25">
      <c r="A214" s="5" t="s">
        <v>377</v>
      </c>
      <c r="B214" s="17" t="s">
        <v>235</v>
      </c>
      <c r="C214" s="6" t="s">
        <v>42</v>
      </c>
      <c r="D214" s="6"/>
      <c r="E214" s="6"/>
      <c r="F214" s="6"/>
      <c r="G214" s="6"/>
      <c r="H214" s="6"/>
      <c r="I214" s="32"/>
    </row>
    <row r="215" spans="1:9" ht="35.25" customHeight="1">
      <c r="A215" s="37" t="s">
        <v>378</v>
      </c>
      <c r="B215" s="17" t="s">
        <v>236</v>
      </c>
      <c r="C215" s="32" t="s">
        <v>42</v>
      </c>
      <c r="D215" s="32"/>
      <c r="E215" s="32"/>
      <c r="F215" s="32"/>
      <c r="G215" s="32"/>
      <c r="H215" s="32"/>
      <c r="I215" s="32"/>
    </row>
    <row r="216" spans="1:9" ht="15">
      <c r="A216" s="37"/>
      <c r="B216" s="17" t="s">
        <v>15</v>
      </c>
      <c r="C216" s="32"/>
      <c r="D216" s="32"/>
      <c r="E216" s="32"/>
      <c r="F216" s="32"/>
      <c r="G216" s="32"/>
      <c r="H216" s="32"/>
      <c r="I216" s="32"/>
    </row>
    <row r="217" spans="1:9" ht="51">
      <c r="A217" s="5" t="s">
        <v>237</v>
      </c>
      <c r="B217" s="17" t="s">
        <v>238</v>
      </c>
      <c r="C217" s="6" t="s">
        <v>42</v>
      </c>
      <c r="D217" s="6"/>
      <c r="E217" s="6"/>
      <c r="F217" s="6"/>
      <c r="G217" s="6"/>
      <c r="H217" s="6"/>
      <c r="I217" s="32"/>
    </row>
    <row r="218" spans="1:9" ht="51">
      <c r="A218" s="5" t="s">
        <v>239</v>
      </c>
      <c r="B218" s="17" t="s">
        <v>240</v>
      </c>
      <c r="C218" s="6" t="s">
        <v>42</v>
      </c>
      <c r="D218" s="6"/>
      <c r="E218" s="6"/>
      <c r="F218" s="6"/>
      <c r="G218" s="6"/>
      <c r="H218" s="6"/>
      <c r="I218" s="32"/>
    </row>
    <row r="219" spans="1:9" ht="38.25">
      <c r="A219" s="5" t="s">
        <v>241</v>
      </c>
      <c r="B219" s="17" t="s">
        <v>242</v>
      </c>
      <c r="C219" s="6" t="s">
        <v>42</v>
      </c>
      <c r="D219" s="6"/>
      <c r="E219" s="6"/>
      <c r="F219" s="6"/>
      <c r="G219" s="6"/>
      <c r="H219" s="6"/>
      <c r="I219" s="32"/>
    </row>
    <row r="220" spans="1:9" ht="35.25" customHeight="1">
      <c r="A220" s="37" t="s">
        <v>379</v>
      </c>
      <c r="B220" s="17" t="s">
        <v>243</v>
      </c>
      <c r="C220" s="32" t="s">
        <v>42</v>
      </c>
      <c r="D220" s="32"/>
      <c r="E220" s="32"/>
      <c r="F220" s="32"/>
      <c r="G220" s="32"/>
      <c r="H220" s="32"/>
      <c r="I220" s="32"/>
    </row>
    <row r="221" spans="1:9" ht="15">
      <c r="A221" s="37"/>
      <c r="B221" s="17" t="s">
        <v>15</v>
      </c>
      <c r="C221" s="32"/>
      <c r="D221" s="32"/>
      <c r="E221" s="32"/>
      <c r="F221" s="32"/>
      <c r="G221" s="32"/>
      <c r="H221" s="32"/>
      <c r="I221" s="32"/>
    </row>
    <row r="222" spans="1:9" ht="38.25">
      <c r="A222" s="5" t="s">
        <v>244</v>
      </c>
      <c r="B222" s="17" t="s">
        <v>245</v>
      </c>
      <c r="C222" s="6" t="s">
        <v>42</v>
      </c>
      <c r="D222" s="6"/>
      <c r="E222" s="6"/>
      <c r="F222" s="6"/>
      <c r="G222" s="6"/>
      <c r="H222" s="6"/>
      <c r="I222" s="32"/>
    </row>
    <row r="223" spans="1:9" ht="38.25">
      <c r="A223" s="5" t="s">
        <v>246</v>
      </c>
      <c r="B223" s="17" t="s">
        <v>247</v>
      </c>
      <c r="C223" s="6" t="s">
        <v>42</v>
      </c>
      <c r="D223" s="6"/>
      <c r="E223" s="6"/>
      <c r="F223" s="6"/>
      <c r="G223" s="6"/>
      <c r="H223" s="6"/>
      <c r="I223" s="32"/>
    </row>
    <row r="224" spans="1:9" ht="63.75">
      <c r="A224" s="5" t="s">
        <v>380</v>
      </c>
      <c r="B224" s="17" t="s">
        <v>248</v>
      </c>
      <c r="C224" s="6" t="s">
        <v>42</v>
      </c>
      <c r="D224" s="6"/>
      <c r="E224" s="6"/>
      <c r="F224" s="6"/>
      <c r="G224" s="6"/>
      <c r="H224" s="6"/>
      <c r="I224" s="32"/>
    </row>
    <row r="225" spans="1:9" ht="63.75">
      <c r="A225" s="5" t="s">
        <v>381</v>
      </c>
      <c r="B225" s="17" t="s">
        <v>249</v>
      </c>
      <c r="C225" s="6" t="s">
        <v>42</v>
      </c>
      <c r="D225" s="6"/>
      <c r="E225" s="6"/>
      <c r="F225" s="6"/>
      <c r="G225" s="6"/>
      <c r="H225" s="6"/>
      <c r="I225" s="32"/>
    </row>
    <row r="226" spans="1:9" ht="38.25">
      <c r="A226" s="5" t="s">
        <v>382</v>
      </c>
      <c r="B226" s="17" t="s">
        <v>250</v>
      </c>
      <c r="C226" s="6" t="s">
        <v>42</v>
      </c>
      <c r="D226" s="6"/>
      <c r="E226" s="6"/>
      <c r="F226" s="6"/>
      <c r="G226" s="6"/>
      <c r="H226" s="6"/>
      <c r="I226" s="32"/>
    </row>
    <row r="227" spans="1:9" ht="38.25">
      <c r="A227" s="5" t="s">
        <v>383</v>
      </c>
      <c r="B227" s="17" t="s">
        <v>251</v>
      </c>
      <c r="C227" s="6" t="s">
        <v>42</v>
      </c>
      <c r="D227" s="6"/>
      <c r="E227" s="6"/>
      <c r="F227" s="6"/>
      <c r="G227" s="6"/>
      <c r="H227" s="6"/>
      <c r="I227" s="32"/>
    </row>
    <row r="228" spans="1:9" ht="38.25">
      <c r="A228" s="5" t="s">
        <v>384</v>
      </c>
      <c r="B228" s="17" t="s">
        <v>252</v>
      </c>
      <c r="C228" s="6" t="s">
        <v>42</v>
      </c>
      <c r="D228" s="6"/>
      <c r="E228" s="6"/>
      <c r="F228" s="6"/>
      <c r="G228" s="6"/>
      <c r="H228" s="6"/>
      <c r="I228" s="32"/>
    </row>
    <row r="229" spans="1:9" ht="38.25">
      <c r="A229" s="5" t="s">
        <v>350</v>
      </c>
      <c r="B229" s="18" t="s">
        <v>253</v>
      </c>
      <c r="C229" s="6" t="s">
        <v>42</v>
      </c>
      <c r="D229" s="6"/>
      <c r="E229" s="6"/>
      <c r="F229" s="6"/>
      <c r="G229" s="6"/>
      <c r="H229" s="6"/>
      <c r="I229" s="32"/>
    </row>
    <row r="230" spans="1:9" ht="38.25">
      <c r="A230" s="5" t="s">
        <v>385</v>
      </c>
      <c r="B230" s="19" t="s">
        <v>254</v>
      </c>
      <c r="C230" s="6" t="s">
        <v>42</v>
      </c>
      <c r="D230" s="6"/>
      <c r="E230" s="6"/>
      <c r="F230" s="6"/>
      <c r="G230" s="6"/>
      <c r="H230" s="6"/>
      <c r="I230" s="32"/>
    </row>
    <row r="231" spans="1:9" ht="51">
      <c r="A231" s="5" t="s">
        <v>386</v>
      </c>
      <c r="B231" s="19" t="s">
        <v>255</v>
      </c>
      <c r="C231" s="6" t="s">
        <v>42</v>
      </c>
      <c r="D231" s="6"/>
      <c r="E231" s="6"/>
      <c r="F231" s="6"/>
      <c r="G231" s="6"/>
      <c r="H231" s="6"/>
      <c r="I231" s="32"/>
    </row>
    <row r="232" spans="1:9" ht="38.25">
      <c r="A232" s="5" t="s">
        <v>387</v>
      </c>
      <c r="B232" s="19" t="s">
        <v>256</v>
      </c>
      <c r="C232" s="6" t="s">
        <v>42</v>
      </c>
      <c r="D232" s="6"/>
      <c r="E232" s="6"/>
      <c r="F232" s="6"/>
      <c r="G232" s="6"/>
      <c r="H232" s="6"/>
      <c r="I232" s="32"/>
    </row>
    <row r="233" spans="1:9" ht="38.25">
      <c r="A233" s="5" t="s">
        <v>388</v>
      </c>
      <c r="B233" s="19" t="s">
        <v>257</v>
      </c>
      <c r="C233" s="6" t="s">
        <v>42</v>
      </c>
      <c r="D233" s="6"/>
      <c r="E233" s="6"/>
      <c r="F233" s="6"/>
      <c r="G233" s="6"/>
      <c r="H233" s="6"/>
      <c r="I233" s="32"/>
    </row>
    <row r="234" spans="1:9" ht="38.25">
      <c r="A234" s="5">
        <v>2</v>
      </c>
      <c r="B234" s="19" t="s">
        <v>258</v>
      </c>
      <c r="C234" s="6" t="s">
        <v>42</v>
      </c>
      <c r="D234" s="6"/>
      <c r="E234" s="6"/>
      <c r="F234" s="6"/>
      <c r="G234" s="6"/>
      <c r="H234" s="6"/>
      <c r="I234" s="32"/>
    </row>
    <row r="235" spans="1:9" ht="38.25">
      <c r="A235" s="5" t="s">
        <v>370</v>
      </c>
      <c r="B235" s="19" t="s">
        <v>259</v>
      </c>
      <c r="C235" s="6" t="s">
        <v>42</v>
      </c>
      <c r="D235" s="6"/>
      <c r="E235" s="6"/>
      <c r="F235" s="6"/>
      <c r="G235" s="6"/>
      <c r="H235" s="6"/>
      <c r="I235" s="32"/>
    </row>
    <row r="236" spans="1:9" ht="38.25">
      <c r="A236" s="5" t="s">
        <v>371</v>
      </c>
      <c r="B236" s="19" t="s">
        <v>260</v>
      </c>
      <c r="C236" s="6" t="s">
        <v>42</v>
      </c>
      <c r="D236" s="6"/>
      <c r="E236" s="6"/>
      <c r="F236" s="6"/>
      <c r="G236" s="6"/>
      <c r="H236" s="6"/>
      <c r="I236" s="32"/>
    </row>
    <row r="237" spans="1:9" ht="51">
      <c r="A237" s="5" t="s">
        <v>372</v>
      </c>
      <c r="B237" s="19" t="s">
        <v>261</v>
      </c>
      <c r="C237" s="6" t="s">
        <v>42</v>
      </c>
      <c r="D237" s="6"/>
      <c r="E237" s="6"/>
      <c r="F237" s="6"/>
      <c r="G237" s="6"/>
      <c r="H237" s="6"/>
      <c r="I237" s="32"/>
    </row>
    <row r="238" spans="1:9" ht="38.25">
      <c r="A238" s="5" t="s">
        <v>373</v>
      </c>
      <c r="B238" s="19" t="s">
        <v>262</v>
      </c>
      <c r="C238" s="6" t="s">
        <v>42</v>
      </c>
      <c r="D238" s="6"/>
      <c r="E238" s="6"/>
      <c r="F238" s="6"/>
      <c r="G238" s="6"/>
      <c r="H238" s="6"/>
      <c r="I238" s="32"/>
    </row>
    <row r="239" spans="1:9" ht="38.25">
      <c r="A239" s="5" t="s">
        <v>389</v>
      </c>
      <c r="B239" s="19" t="s">
        <v>263</v>
      </c>
      <c r="C239" s="6" t="s">
        <v>42</v>
      </c>
      <c r="D239" s="6"/>
      <c r="E239" s="6"/>
      <c r="F239" s="6"/>
      <c r="G239" s="6"/>
      <c r="H239" s="6"/>
      <c r="I239" s="32"/>
    </row>
    <row r="240" spans="1:9" ht="38.25">
      <c r="A240" s="5" t="s">
        <v>390</v>
      </c>
      <c r="B240" s="19" t="s">
        <v>264</v>
      </c>
      <c r="C240" s="6" t="s">
        <v>42</v>
      </c>
      <c r="D240" s="6"/>
      <c r="E240" s="6"/>
      <c r="F240" s="6"/>
      <c r="G240" s="6"/>
      <c r="H240" s="6"/>
      <c r="I240" s="32"/>
    </row>
    <row r="241" spans="1:9" ht="38.25">
      <c r="A241" s="5" t="s">
        <v>391</v>
      </c>
      <c r="B241" s="19" t="s">
        <v>265</v>
      </c>
      <c r="C241" s="6" t="s">
        <v>42</v>
      </c>
      <c r="D241" s="6"/>
      <c r="E241" s="6"/>
      <c r="F241" s="6"/>
      <c r="G241" s="6"/>
      <c r="H241" s="6"/>
      <c r="I241" s="32"/>
    </row>
    <row r="242" spans="1:9" ht="38.25">
      <c r="A242" s="5" t="s">
        <v>392</v>
      </c>
      <c r="B242" s="19" t="s">
        <v>266</v>
      </c>
      <c r="C242" s="6" t="s">
        <v>42</v>
      </c>
      <c r="D242" s="6"/>
      <c r="E242" s="6"/>
      <c r="F242" s="6"/>
      <c r="G242" s="6"/>
      <c r="H242" s="6"/>
      <c r="I242" s="32"/>
    </row>
    <row r="243" spans="1:9" ht="38.25">
      <c r="A243" s="5" t="s">
        <v>393</v>
      </c>
      <c r="B243" s="19" t="s">
        <v>267</v>
      </c>
      <c r="C243" s="6" t="s">
        <v>42</v>
      </c>
      <c r="D243" s="6"/>
      <c r="E243" s="6"/>
      <c r="F243" s="6"/>
      <c r="G243" s="6"/>
      <c r="H243" s="6"/>
      <c r="I243" s="32"/>
    </row>
    <row r="244" spans="1:9" ht="38.25">
      <c r="A244" s="5" t="s">
        <v>394</v>
      </c>
      <c r="B244" s="19" t="s">
        <v>268</v>
      </c>
      <c r="C244" s="6" t="s">
        <v>42</v>
      </c>
      <c r="D244" s="6"/>
      <c r="E244" s="6"/>
      <c r="F244" s="6"/>
      <c r="G244" s="6"/>
      <c r="H244" s="6"/>
      <c r="I244" s="32"/>
    </row>
    <row r="245" spans="1:9" ht="51">
      <c r="A245" s="5">
        <v>3</v>
      </c>
      <c r="B245" s="19" t="s">
        <v>269</v>
      </c>
      <c r="C245" s="6" t="s">
        <v>42</v>
      </c>
      <c r="D245" s="6"/>
      <c r="E245" s="6"/>
      <c r="F245" s="6"/>
      <c r="G245" s="6"/>
      <c r="H245" s="6"/>
      <c r="I245" s="32"/>
    </row>
    <row r="246" spans="1:9" ht="38.25">
      <c r="A246" s="5">
        <v>4</v>
      </c>
      <c r="B246" s="19" t="s">
        <v>270</v>
      </c>
      <c r="C246" s="6" t="s">
        <v>42</v>
      </c>
      <c r="D246" s="6"/>
      <c r="E246" s="6"/>
      <c r="F246" s="6"/>
      <c r="G246" s="6"/>
      <c r="H246" s="6"/>
      <c r="I246" s="6"/>
    </row>
    <row r="247" spans="1:9" ht="15">
      <c r="A247" s="10" t="s">
        <v>271</v>
      </c>
      <c r="B247" s="36" t="s">
        <v>272</v>
      </c>
      <c r="C247" s="36"/>
      <c r="D247" s="36"/>
      <c r="E247" s="36"/>
      <c r="F247" s="36"/>
      <c r="G247" s="36"/>
      <c r="H247" s="36"/>
      <c r="I247" s="36"/>
    </row>
    <row r="248" spans="1:9" ht="267.75">
      <c r="A248" s="5">
        <v>1</v>
      </c>
      <c r="B248" s="6" t="s">
        <v>273</v>
      </c>
      <c r="C248" s="6" t="s">
        <v>430</v>
      </c>
      <c r="D248" s="20">
        <v>6307</v>
      </c>
      <c r="E248" s="20">
        <v>6358</v>
      </c>
      <c r="F248" s="20">
        <v>6407</v>
      </c>
      <c r="G248" s="20">
        <v>6495</v>
      </c>
      <c r="H248" s="20">
        <v>6530</v>
      </c>
      <c r="I248" s="6" t="s">
        <v>274</v>
      </c>
    </row>
    <row r="249" spans="1:9" ht="114.75">
      <c r="A249" s="37">
        <v>2</v>
      </c>
      <c r="B249" s="6" t="s">
        <v>276</v>
      </c>
      <c r="C249" s="32" t="s">
        <v>430</v>
      </c>
      <c r="D249" s="32">
        <v>2440</v>
      </c>
      <c r="E249" s="38">
        <f>D249*1.01</f>
        <v>2464.4</v>
      </c>
      <c r="F249" s="38">
        <f>E249*1.02</f>
        <v>2513.688</v>
      </c>
      <c r="G249" s="38">
        <f>F249*1.01</f>
        <v>2538.82488</v>
      </c>
      <c r="H249" s="38">
        <f>G249*1.015</f>
        <v>2576.9072532</v>
      </c>
      <c r="I249" s="6" t="s">
        <v>275</v>
      </c>
    </row>
    <row r="250" spans="1:9" ht="38.25">
      <c r="A250" s="37"/>
      <c r="B250" s="6" t="s">
        <v>277</v>
      </c>
      <c r="C250" s="32"/>
      <c r="D250" s="32"/>
      <c r="E250" s="38"/>
      <c r="F250" s="38"/>
      <c r="G250" s="38"/>
      <c r="H250" s="38"/>
      <c r="I250" s="14"/>
    </row>
    <row r="251" spans="1:9" ht="25.5">
      <c r="A251" s="5" t="s">
        <v>370</v>
      </c>
      <c r="B251" s="6" t="s">
        <v>278</v>
      </c>
      <c r="C251" s="6" t="s">
        <v>430</v>
      </c>
      <c r="D251" s="6"/>
      <c r="E251" s="6"/>
      <c r="F251" s="6"/>
      <c r="G251" s="6"/>
      <c r="H251" s="6"/>
      <c r="I251" s="14"/>
    </row>
    <row r="252" spans="1:9" ht="25.5">
      <c r="A252" s="5" t="s">
        <v>371</v>
      </c>
      <c r="B252" s="6" t="s">
        <v>279</v>
      </c>
      <c r="C252" s="6" t="s">
        <v>430</v>
      </c>
      <c r="D252" s="6">
        <v>414</v>
      </c>
      <c r="E252" s="21">
        <f>D252*1.17</f>
        <v>484.38</v>
      </c>
      <c r="F252" s="21">
        <f>E252*1.08</f>
        <v>523.1304</v>
      </c>
      <c r="G252" s="21">
        <f>F252*1.06</f>
        <v>554.518224</v>
      </c>
      <c r="H252" s="21">
        <f>G252*1.04</f>
        <v>576.69895296</v>
      </c>
      <c r="I252" s="14"/>
    </row>
    <row r="253" spans="1:9" ht="38.25">
      <c r="A253" s="5" t="s">
        <v>372</v>
      </c>
      <c r="B253" s="6" t="s">
        <v>280</v>
      </c>
      <c r="C253" s="6" t="s">
        <v>430</v>
      </c>
      <c r="D253" s="6"/>
      <c r="E253" s="6"/>
      <c r="F253" s="6"/>
      <c r="G253" s="6"/>
      <c r="H253" s="6"/>
      <c r="I253" s="14"/>
    </row>
    <row r="254" spans="1:9" ht="15">
      <c r="A254" s="5" t="s">
        <v>373</v>
      </c>
      <c r="B254" s="6" t="s">
        <v>281</v>
      </c>
      <c r="C254" s="6" t="s">
        <v>430</v>
      </c>
      <c r="D254" s="6"/>
      <c r="E254" s="6"/>
      <c r="F254" s="6"/>
      <c r="G254" s="6"/>
      <c r="H254" s="6"/>
      <c r="I254" s="14"/>
    </row>
    <row r="255" spans="1:9" ht="76.5">
      <c r="A255" s="5" t="s">
        <v>389</v>
      </c>
      <c r="B255" s="6" t="s">
        <v>282</v>
      </c>
      <c r="C255" s="6" t="s">
        <v>430</v>
      </c>
      <c r="D255" s="6"/>
      <c r="E255" s="6"/>
      <c r="F255" s="6"/>
      <c r="G255" s="6"/>
      <c r="H255" s="6"/>
      <c r="I255" s="14"/>
    </row>
    <row r="256" spans="1:9" ht="15">
      <c r="A256" s="5" t="s">
        <v>390</v>
      </c>
      <c r="B256" s="6" t="s">
        <v>283</v>
      </c>
      <c r="C256" s="6" t="s">
        <v>430</v>
      </c>
      <c r="D256" s="6"/>
      <c r="E256" s="6"/>
      <c r="F256" s="6"/>
      <c r="G256" s="6"/>
      <c r="H256" s="6"/>
      <c r="I256" s="14"/>
    </row>
    <row r="257" spans="1:9" ht="38.25">
      <c r="A257" s="5" t="s">
        <v>391</v>
      </c>
      <c r="B257" s="6" t="s">
        <v>284</v>
      </c>
      <c r="C257" s="6" t="s">
        <v>430</v>
      </c>
      <c r="D257" s="6"/>
      <c r="E257" s="6"/>
      <c r="F257" s="6"/>
      <c r="G257" s="6"/>
      <c r="H257" s="6"/>
      <c r="I257" s="14"/>
    </row>
    <row r="258" spans="1:9" ht="267.75">
      <c r="A258" s="5">
        <v>3</v>
      </c>
      <c r="B258" s="6" t="s">
        <v>285</v>
      </c>
      <c r="C258" s="6" t="s">
        <v>424</v>
      </c>
      <c r="D258" s="24">
        <f>(D260/11920)*100</f>
        <v>0.28523489932885904</v>
      </c>
      <c r="E258" s="24">
        <f>(E260/11920)*100</f>
        <v>0.3439597315436242</v>
      </c>
      <c r="F258" s="24">
        <f>(F260/11920)*100</f>
        <v>0.3271812080536913</v>
      </c>
      <c r="G258" s="24">
        <f>(G260/11920)*100</f>
        <v>0.3187919463087248</v>
      </c>
      <c r="H258" s="24">
        <f>(H260/11920)*100</f>
        <v>0.30201342281879195</v>
      </c>
      <c r="I258" s="6" t="s">
        <v>286</v>
      </c>
    </row>
    <row r="259" spans="1:9" ht="63.75">
      <c r="A259" s="5">
        <v>4</v>
      </c>
      <c r="B259" s="6" t="s">
        <v>287</v>
      </c>
      <c r="C259" s="6" t="s">
        <v>430</v>
      </c>
      <c r="D259" s="6"/>
      <c r="E259" s="6"/>
      <c r="F259" s="6"/>
      <c r="G259" s="6"/>
      <c r="H259" s="6"/>
      <c r="I259" s="32" t="s">
        <v>288</v>
      </c>
    </row>
    <row r="260" spans="1:9" ht="63.75">
      <c r="A260" s="5">
        <v>5</v>
      </c>
      <c r="B260" s="6" t="s">
        <v>289</v>
      </c>
      <c r="C260" s="6" t="s">
        <v>430</v>
      </c>
      <c r="D260" s="6">
        <v>34</v>
      </c>
      <c r="E260" s="15">
        <v>41</v>
      </c>
      <c r="F260" s="15">
        <v>39</v>
      </c>
      <c r="G260" s="15">
        <v>38</v>
      </c>
      <c r="H260" s="15">
        <v>36</v>
      </c>
      <c r="I260" s="32"/>
    </row>
    <row r="261" spans="1:9" ht="63.75">
      <c r="A261" s="5">
        <v>6</v>
      </c>
      <c r="B261" s="6" t="s">
        <v>290</v>
      </c>
      <c r="C261" s="6" t="s">
        <v>291</v>
      </c>
      <c r="D261" s="6">
        <v>50</v>
      </c>
      <c r="E261" s="6">
        <v>40</v>
      </c>
      <c r="F261" s="6">
        <v>42</v>
      </c>
      <c r="G261" s="6">
        <v>45</v>
      </c>
      <c r="H261" s="6">
        <v>47</v>
      </c>
      <c r="I261" s="6" t="s">
        <v>293</v>
      </c>
    </row>
    <row r="262" spans="1:9" ht="36.75" customHeight="1">
      <c r="A262" s="5">
        <v>7</v>
      </c>
      <c r="B262" s="6" t="s">
        <v>294</v>
      </c>
      <c r="C262" s="6"/>
      <c r="D262" s="6"/>
      <c r="E262" s="6"/>
      <c r="F262" s="6"/>
      <c r="G262" s="6"/>
      <c r="H262" s="6"/>
      <c r="I262" s="32" t="s">
        <v>295</v>
      </c>
    </row>
    <row r="263" spans="1:9" ht="25.5">
      <c r="A263" s="5" t="s">
        <v>395</v>
      </c>
      <c r="B263" s="6" t="s">
        <v>296</v>
      </c>
      <c r="C263" s="6"/>
      <c r="D263" s="15">
        <v>5</v>
      </c>
      <c r="E263" s="6">
        <v>5</v>
      </c>
      <c r="F263" s="6">
        <v>5</v>
      </c>
      <c r="G263" s="6">
        <v>3</v>
      </c>
      <c r="H263" s="6">
        <v>3</v>
      </c>
      <c r="I263" s="32"/>
    </row>
    <row r="264" spans="1:9" ht="25.5">
      <c r="A264" s="5" t="s">
        <v>396</v>
      </c>
      <c r="B264" s="6" t="s">
        <v>297</v>
      </c>
      <c r="C264" s="6"/>
      <c r="D264" s="15">
        <v>5</v>
      </c>
      <c r="E264" s="6">
        <v>5</v>
      </c>
      <c r="F264" s="6">
        <v>8</v>
      </c>
      <c r="G264" s="6">
        <v>7</v>
      </c>
      <c r="H264" s="6">
        <v>5</v>
      </c>
      <c r="I264" s="32"/>
    </row>
    <row r="265" spans="1:9" ht="38.25">
      <c r="A265" s="5">
        <v>8</v>
      </c>
      <c r="B265" s="6" t="s">
        <v>298</v>
      </c>
      <c r="C265" s="6" t="s">
        <v>299</v>
      </c>
      <c r="D265" s="22">
        <f>D267*D249*12/1000</f>
        <v>802649.712</v>
      </c>
      <c r="E265" s="22">
        <f>E267*E249*12/1000</f>
        <v>810807.80808</v>
      </c>
      <c r="F265" s="22">
        <f>F267*F249*12/1000</f>
        <v>843459.5624083201</v>
      </c>
      <c r="G265" s="22">
        <f>G267*G249*12/1000</f>
        <v>889774.2376659649</v>
      </c>
      <c r="H265" s="22">
        <f>H267*H249*12/1000</f>
        <v>936283.1737486752</v>
      </c>
      <c r="I265" s="32" t="s">
        <v>300</v>
      </c>
    </row>
    <row r="266" spans="1:9" ht="25.5">
      <c r="A266" s="5">
        <v>9</v>
      </c>
      <c r="B266" s="6" t="s">
        <v>301</v>
      </c>
      <c r="C266" s="6" t="s">
        <v>299</v>
      </c>
      <c r="D266" s="6"/>
      <c r="E266" s="6"/>
      <c r="F266" s="6"/>
      <c r="G266" s="6"/>
      <c r="H266" s="6"/>
      <c r="I266" s="32"/>
    </row>
    <row r="267" spans="1:9" ht="409.5">
      <c r="A267" s="5">
        <v>10</v>
      </c>
      <c r="B267" s="6" t="s">
        <v>302</v>
      </c>
      <c r="C267" s="6" t="s">
        <v>303</v>
      </c>
      <c r="D267" s="6">
        <v>27412.9</v>
      </c>
      <c r="E267" s="15">
        <v>27417.35</v>
      </c>
      <c r="F267" s="23">
        <v>27962.22</v>
      </c>
      <c r="G267" s="23">
        <v>29205.58</v>
      </c>
      <c r="H267" s="23">
        <v>30278</v>
      </c>
      <c r="I267" s="6" t="s">
        <v>304</v>
      </c>
    </row>
    <row r="268" spans="1:9" ht="15">
      <c r="A268" s="10" t="s">
        <v>305</v>
      </c>
      <c r="B268" s="36" t="s">
        <v>306</v>
      </c>
      <c r="C268" s="36"/>
      <c r="D268" s="36"/>
      <c r="E268" s="36"/>
      <c r="F268" s="36"/>
      <c r="G268" s="36"/>
      <c r="H268" s="36"/>
      <c r="I268" s="36"/>
    </row>
    <row r="269" spans="1:9" ht="63.75">
      <c r="A269" s="5">
        <v>1</v>
      </c>
      <c r="B269" s="6" t="s">
        <v>307</v>
      </c>
      <c r="C269" s="6"/>
      <c r="D269" s="6"/>
      <c r="E269" s="6"/>
      <c r="F269" s="6"/>
      <c r="G269" s="6"/>
      <c r="H269" s="6"/>
      <c r="I269" s="32" t="s">
        <v>308</v>
      </c>
    </row>
    <row r="270" spans="1:9" ht="15">
      <c r="A270" s="5" t="s">
        <v>349</v>
      </c>
      <c r="B270" s="6" t="s">
        <v>309</v>
      </c>
      <c r="C270" s="6" t="s">
        <v>310</v>
      </c>
      <c r="D270" s="4" t="s">
        <v>191</v>
      </c>
      <c r="E270" s="4">
        <v>0</v>
      </c>
      <c r="F270" s="4">
        <v>0</v>
      </c>
      <c r="G270" s="4">
        <v>0</v>
      </c>
      <c r="H270" s="4">
        <v>0</v>
      </c>
      <c r="I270" s="32"/>
    </row>
    <row r="271" spans="1:9" ht="25.5">
      <c r="A271" s="5" t="s">
        <v>350</v>
      </c>
      <c r="B271" s="6" t="s">
        <v>311</v>
      </c>
      <c r="C271" s="6" t="s">
        <v>310</v>
      </c>
      <c r="D271" s="4">
        <v>0</v>
      </c>
      <c r="E271" s="4">
        <v>0</v>
      </c>
      <c r="F271" s="4">
        <v>0</v>
      </c>
      <c r="G271" s="4">
        <v>0</v>
      </c>
      <c r="H271" s="4">
        <v>0</v>
      </c>
      <c r="I271" s="32"/>
    </row>
    <row r="272" spans="1:9" ht="15">
      <c r="A272" s="5" t="s">
        <v>351</v>
      </c>
      <c r="B272" s="6" t="s">
        <v>312</v>
      </c>
      <c r="C272" s="6" t="s">
        <v>310</v>
      </c>
      <c r="D272" s="4">
        <v>0</v>
      </c>
      <c r="E272" s="4">
        <v>0</v>
      </c>
      <c r="F272" s="4">
        <v>0</v>
      </c>
      <c r="G272" s="4">
        <v>0</v>
      </c>
      <c r="H272" s="4">
        <v>0</v>
      </c>
      <c r="I272" s="32"/>
    </row>
    <row r="273" spans="1:9" ht="38.25">
      <c r="A273" s="5" t="s">
        <v>352</v>
      </c>
      <c r="B273" s="6" t="s">
        <v>313</v>
      </c>
      <c r="C273" s="6" t="s">
        <v>314</v>
      </c>
      <c r="D273" s="4">
        <v>0</v>
      </c>
      <c r="E273" s="4">
        <v>0</v>
      </c>
      <c r="F273" s="4">
        <v>0</v>
      </c>
      <c r="G273" s="4">
        <v>0</v>
      </c>
      <c r="H273" s="4">
        <v>0</v>
      </c>
      <c r="I273" s="32"/>
    </row>
    <row r="274" spans="1:9" ht="15">
      <c r="A274" s="5" t="s">
        <v>353</v>
      </c>
      <c r="B274" s="6" t="s">
        <v>315</v>
      </c>
      <c r="C274" s="6" t="s">
        <v>291</v>
      </c>
      <c r="D274" s="4">
        <v>0</v>
      </c>
      <c r="E274" s="4">
        <v>2</v>
      </c>
      <c r="F274" s="4">
        <v>1</v>
      </c>
      <c r="G274" s="4">
        <v>0</v>
      </c>
      <c r="H274" s="4">
        <v>0</v>
      </c>
      <c r="I274" s="32"/>
    </row>
    <row r="275" spans="1:9" ht="38.25">
      <c r="A275" s="5" t="s">
        <v>354</v>
      </c>
      <c r="B275" s="6" t="s">
        <v>192</v>
      </c>
      <c r="C275" s="6" t="s">
        <v>193</v>
      </c>
      <c r="D275" s="4">
        <v>0</v>
      </c>
      <c r="E275" s="4">
        <v>0</v>
      </c>
      <c r="F275" s="4" t="s">
        <v>194</v>
      </c>
      <c r="G275" s="4">
        <v>0</v>
      </c>
      <c r="H275" s="4">
        <v>0</v>
      </c>
      <c r="I275" s="6"/>
    </row>
    <row r="276" spans="1:9" ht="51">
      <c r="A276" s="5">
        <v>2</v>
      </c>
      <c r="B276" s="6" t="s">
        <v>316</v>
      </c>
      <c r="C276" s="6" t="s">
        <v>430</v>
      </c>
      <c r="D276" s="3">
        <v>588</v>
      </c>
      <c r="E276" s="4">
        <v>655</v>
      </c>
      <c r="F276" s="4">
        <v>750</v>
      </c>
      <c r="G276" s="4">
        <v>800</v>
      </c>
      <c r="H276" s="4">
        <v>850</v>
      </c>
      <c r="I276" s="32" t="s">
        <v>317</v>
      </c>
    </row>
    <row r="277" spans="1:9" ht="25.5">
      <c r="A277" s="5">
        <v>3</v>
      </c>
      <c r="B277" s="6" t="s">
        <v>318</v>
      </c>
      <c r="C277" s="6" t="s">
        <v>430</v>
      </c>
      <c r="D277" s="3"/>
      <c r="E277" s="4"/>
      <c r="F277" s="4"/>
      <c r="G277" s="4"/>
      <c r="H277" s="4"/>
      <c r="I277" s="32"/>
    </row>
    <row r="278" spans="1:9" ht="15">
      <c r="A278" s="5" t="s">
        <v>355</v>
      </c>
      <c r="B278" s="6" t="s">
        <v>319</v>
      </c>
      <c r="C278" s="6" t="s">
        <v>430</v>
      </c>
      <c r="D278" s="4">
        <v>1413</v>
      </c>
      <c r="E278" s="4">
        <v>1590</v>
      </c>
      <c r="F278" s="4">
        <v>1600</v>
      </c>
      <c r="G278" s="4">
        <v>1610</v>
      </c>
      <c r="H278" s="4">
        <v>1620</v>
      </c>
      <c r="I278" s="32"/>
    </row>
    <row r="279" spans="1:9" ht="38.25">
      <c r="A279" s="5" t="s">
        <v>356</v>
      </c>
      <c r="B279" s="6" t="s">
        <v>320</v>
      </c>
      <c r="C279" s="6" t="s">
        <v>430</v>
      </c>
      <c r="D279" s="3"/>
      <c r="E279" s="4"/>
      <c r="F279" s="4"/>
      <c r="G279" s="4"/>
      <c r="H279" s="4"/>
      <c r="I279" s="32"/>
    </row>
    <row r="280" spans="1:9" ht="38.25">
      <c r="A280" s="5" t="s">
        <v>357</v>
      </c>
      <c r="B280" s="6" t="s">
        <v>321</v>
      </c>
      <c r="C280" s="6" t="s">
        <v>430</v>
      </c>
      <c r="D280" s="3">
        <v>100</v>
      </c>
      <c r="E280" s="4">
        <v>100</v>
      </c>
      <c r="F280" s="4">
        <v>100</v>
      </c>
      <c r="G280" s="4">
        <v>100</v>
      </c>
      <c r="H280" s="4">
        <v>100</v>
      </c>
      <c r="I280" s="32"/>
    </row>
    <row r="281" spans="1:9" ht="38.25">
      <c r="A281" s="5" t="s">
        <v>358</v>
      </c>
      <c r="B281" s="6" t="s">
        <v>322</v>
      </c>
      <c r="C281" s="6" t="s">
        <v>430</v>
      </c>
      <c r="D281" s="3">
        <v>314</v>
      </c>
      <c r="E281" s="4">
        <v>307</v>
      </c>
      <c r="F281" s="4">
        <v>310</v>
      </c>
      <c r="G281" s="4">
        <v>310</v>
      </c>
      <c r="H281" s="4">
        <v>310</v>
      </c>
      <c r="I281" s="32"/>
    </row>
    <row r="282" spans="1:9" ht="25.5">
      <c r="A282" s="5">
        <v>4</v>
      </c>
      <c r="B282" s="6" t="s">
        <v>323</v>
      </c>
      <c r="C282" s="6" t="s">
        <v>430</v>
      </c>
      <c r="D282" s="3"/>
      <c r="E282" s="4"/>
      <c r="F282" s="4"/>
      <c r="G282" s="4"/>
      <c r="H282" s="4"/>
      <c r="I282" s="32" t="s">
        <v>324</v>
      </c>
    </row>
    <row r="283" spans="1:9" ht="38.25">
      <c r="A283" s="5" t="s">
        <v>397</v>
      </c>
      <c r="B283" s="6" t="s">
        <v>321</v>
      </c>
      <c r="C283" s="6" t="s">
        <v>430</v>
      </c>
      <c r="D283" s="3">
        <v>28</v>
      </c>
      <c r="E283" s="4">
        <v>35</v>
      </c>
      <c r="F283" s="4">
        <v>37</v>
      </c>
      <c r="G283" s="4">
        <v>39</v>
      </c>
      <c r="H283" s="4">
        <v>40</v>
      </c>
      <c r="I283" s="32"/>
    </row>
    <row r="284" spans="1:9" ht="38.25">
      <c r="A284" s="5" t="s">
        <v>398</v>
      </c>
      <c r="B284" s="6" t="s">
        <v>325</v>
      </c>
      <c r="C284" s="6" t="s">
        <v>430</v>
      </c>
      <c r="D284" s="3">
        <v>45</v>
      </c>
      <c r="E284" s="4">
        <v>50</v>
      </c>
      <c r="F284" s="4">
        <v>50</v>
      </c>
      <c r="G284" s="4">
        <v>50</v>
      </c>
      <c r="H284" s="4">
        <v>50</v>
      </c>
      <c r="I284" s="32"/>
    </row>
    <row r="285" spans="1:9" ht="25.5">
      <c r="A285" s="5">
        <v>5</v>
      </c>
      <c r="B285" s="6" t="s">
        <v>326</v>
      </c>
      <c r="C285" s="6"/>
      <c r="D285" s="3"/>
      <c r="E285" s="4"/>
      <c r="F285" s="4"/>
      <c r="G285" s="4"/>
      <c r="H285" s="4"/>
      <c r="I285" s="32" t="s">
        <v>327</v>
      </c>
    </row>
    <row r="286" spans="1:9" ht="38.25">
      <c r="A286" s="5" t="s">
        <v>399</v>
      </c>
      <c r="B286" s="6" t="s">
        <v>328</v>
      </c>
      <c r="C286" s="6" t="s">
        <v>329</v>
      </c>
      <c r="D286" s="3">
        <v>56</v>
      </c>
      <c r="E286" s="4">
        <v>43</v>
      </c>
      <c r="F286" s="4">
        <v>43</v>
      </c>
      <c r="G286" s="4">
        <v>43</v>
      </c>
      <c r="H286" s="4">
        <v>43</v>
      </c>
      <c r="I286" s="32"/>
    </row>
    <row r="287" spans="1:9" ht="51">
      <c r="A287" s="5" t="s">
        <v>400</v>
      </c>
      <c r="B287" s="6" t="s">
        <v>330</v>
      </c>
      <c r="C287" s="6" t="s">
        <v>331</v>
      </c>
      <c r="D287" s="3">
        <v>187.6</v>
      </c>
      <c r="E287" s="4">
        <v>188</v>
      </c>
      <c r="F287" s="4">
        <v>188</v>
      </c>
      <c r="G287" s="4">
        <v>188</v>
      </c>
      <c r="H287" s="4">
        <v>188</v>
      </c>
      <c r="I287" s="32"/>
    </row>
    <row r="288" spans="1:9" ht="51">
      <c r="A288" s="5" t="s">
        <v>401</v>
      </c>
      <c r="B288" s="6" t="s">
        <v>332</v>
      </c>
      <c r="C288" s="6" t="s">
        <v>331</v>
      </c>
      <c r="D288" s="3">
        <v>2</v>
      </c>
      <c r="E288" s="4">
        <v>2</v>
      </c>
      <c r="F288" s="4">
        <v>2</v>
      </c>
      <c r="G288" s="4">
        <v>2</v>
      </c>
      <c r="H288" s="4">
        <v>2</v>
      </c>
      <c r="I288" s="32"/>
    </row>
    <row r="289" spans="1:9" ht="38.25">
      <c r="A289" s="5" t="s">
        <v>402</v>
      </c>
      <c r="B289" s="6" t="s">
        <v>333</v>
      </c>
      <c r="C289" s="6" t="s">
        <v>334</v>
      </c>
      <c r="D289" s="3">
        <v>9.1</v>
      </c>
      <c r="E289" s="4">
        <v>9</v>
      </c>
      <c r="F289" s="4">
        <v>9</v>
      </c>
      <c r="G289" s="4">
        <v>9</v>
      </c>
      <c r="H289" s="4">
        <v>9</v>
      </c>
      <c r="I289" s="32"/>
    </row>
    <row r="290" spans="1:9" ht="38.25">
      <c r="A290" s="5" t="s">
        <v>403</v>
      </c>
      <c r="B290" s="6" t="s">
        <v>335</v>
      </c>
      <c r="C290" s="6" t="s">
        <v>334</v>
      </c>
      <c r="D290" s="3">
        <v>27.4</v>
      </c>
      <c r="E290" s="4">
        <v>27.4</v>
      </c>
      <c r="F290" s="4">
        <v>28</v>
      </c>
      <c r="G290" s="4">
        <v>30</v>
      </c>
      <c r="H290" s="4">
        <v>30</v>
      </c>
      <c r="I290" s="32"/>
    </row>
    <row r="291" spans="1:9" ht="76.5">
      <c r="A291" s="5" t="s">
        <v>404</v>
      </c>
      <c r="B291" s="6" t="s">
        <v>336</v>
      </c>
      <c r="C291" s="6" t="s">
        <v>337</v>
      </c>
      <c r="D291" s="3">
        <v>25.3</v>
      </c>
      <c r="E291" s="4">
        <v>25.3</v>
      </c>
      <c r="F291" s="4">
        <v>25.2</v>
      </c>
      <c r="G291" s="4">
        <v>25.2</v>
      </c>
      <c r="H291" s="4">
        <v>25.2</v>
      </c>
      <c r="I291" s="32"/>
    </row>
    <row r="292" spans="1:9" ht="38.25">
      <c r="A292" s="5" t="s">
        <v>405</v>
      </c>
      <c r="B292" s="6" t="s">
        <v>338</v>
      </c>
      <c r="C292" s="6" t="s">
        <v>339</v>
      </c>
      <c r="D292" s="3">
        <v>15.2</v>
      </c>
      <c r="E292" s="4">
        <v>15.2</v>
      </c>
      <c r="F292" s="4">
        <v>15.2</v>
      </c>
      <c r="G292" s="4">
        <v>15.2</v>
      </c>
      <c r="H292" s="4">
        <v>15.2</v>
      </c>
      <c r="I292" s="32"/>
    </row>
    <row r="293" spans="1:9" ht="38.25">
      <c r="A293" s="5" t="s">
        <v>406</v>
      </c>
      <c r="B293" s="6" t="s">
        <v>340</v>
      </c>
      <c r="C293" s="6" t="s">
        <v>339</v>
      </c>
      <c r="D293" s="3">
        <v>10.2</v>
      </c>
      <c r="E293" s="4">
        <v>10.2</v>
      </c>
      <c r="F293" s="4">
        <v>10.2</v>
      </c>
      <c r="G293" s="4">
        <v>10.1</v>
      </c>
      <c r="H293" s="4">
        <v>10</v>
      </c>
      <c r="I293" s="32"/>
    </row>
    <row r="294" spans="1:9" ht="51">
      <c r="A294" s="5" t="s">
        <v>407</v>
      </c>
      <c r="B294" s="6" t="s">
        <v>341</v>
      </c>
      <c r="C294" s="6" t="s">
        <v>342</v>
      </c>
      <c r="D294" s="3">
        <v>680</v>
      </c>
      <c r="E294" s="4">
        <v>1081</v>
      </c>
      <c r="F294" s="4">
        <v>1075</v>
      </c>
      <c r="G294" s="4">
        <v>1050</v>
      </c>
      <c r="H294" s="4">
        <v>1020</v>
      </c>
      <c r="I294" s="32"/>
    </row>
    <row r="295" spans="1:9" ht="102">
      <c r="A295" s="5">
        <v>6</v>
      </c>
      <c r="B295" s="6" t="s">
        <v>343</v>
      </c>
      <c r="C295" s="6" t="s">
        <v>344</v>
      </c>
      <c r="D295" s="3">
        <v>100</v>
      </c>
      <c r="E295" s="4">
        <v>100</v>
      </c>
      <c r="F295" s="4">
        <v>100</v>
      </c>
      <c r="G295" s="4">
        <v>100</v>
      </c>
      <c r="H295" s="4">
        <v>100</v>
      </c>
      <c r="I295" s="6" t="s">
        <v>345</v>
      </c>
    </row>
    <row r="298" spans="1:9" ht="54" customHeight="1">
      <c r="A298" s="33" t="s">
        <v>346</v>
      </c>
      <c r="B298" s="33"/>
      <c r="C298" s="33"/>
      <c r="D298" s="33"/>
      <c r="E298" s="33"/>
      <c r="F298" s="33"/>
      <c r="G298" s="33"/>
      <c r="H298" s="33"/>
      <c r="I298" s="33"/>
    </row>
    <row r="299" spans="1:9" ht="54" customHeight="1">
      <c r="A299" s="33" t="s">
        <v>347</v>
      </c>
      <c r="B299" s="33"/>
      <c r="C299" s="33"/>
      <c r="D299" s="33"/>
      <c r="E299" s="33"/>
      <c r="F299" s="33"/>
      <c r="G299" s="33"/>
      <c r="H299" s="33"/>
      <c r="I299" s="33"/>
    </row>
    <row r="300" spans="1:9" ht="102" customHeight="1">
      <c r="A300" s="33" t="s">
        <v>348</v>
      </c>
      <c r="B300" s="33"/>
      <c r="C300" s="33"/>
      <c r="D300" s="33"/>
      <c r="E300" s="33"/>
      <c r="F300" s="33"/>
      <c r="G300" s="33"/>
      <c r="H300" s="33"/>
      <c r="I300" s="33"/>
    </row>
  </sheetData>
  <sheetProtection/>
  <mergeCells count="160">
    <mergeCell ref="G19:G20"/>
    <mergeCell ref="H19:H20"/>
    <mergeCell ref="I19:I25"/>
    <mergeCell ref="A19:A20"/>
    <mergeCell ref="C19:C20"/>
    <mergeCell ref="D19:D20"/>
    <mergeCell ref="E19:E20"/>
    <mergeCell ref="A27:A28"/>
    <mergeCell ref="I61:I63"/>
    <mergeCell ref="C27:C28"/>
    <mergeCell ref="D27:D28"/>
    <mergeCell ref="E27:E28"/>
    <mergeCell ref="I58:I60"/>
    <mergeCell ref="I46:I48"/>
    <mergeCell ref="I49:I54"/>
    <mergeCell ref="F27:F28"/>
    <mergeCell ref="H27:H28"/>
    <mergeCell ref="F2:H2"/>
    <mergeCell ref="G27:G28"/>
    <mergeCell ref="B106:I106"/>
    <mergeCell ref="I76:I78"/>
    <mergeCell ref="I73:I75"/>
    <mergeCell ref="I2:I3"/>
    <mergeCell ref="I14:I15"/>
    <mergeCell ref="B18:I18"/>
    <mergeCell ref="F19:F20"/>
    <mergeCell ref="B27:B28"/>
    <mergeCell ref="A2:A3"/>
    <mergeCell ref="B2:B3"/>
    <mergeCell ref="C2:C3"/>
    <mergeCell ref="E2:E3"/>
    <mergeCell ref="I4:I10"/>
    <mergeCell ref="I11:I12"/>
    <mergeCell ref="A147:A148"/>
    <mergeCell ref="C147:C148"/>
    <mergeCell ref="D147:D148"/>
    <mergeCell ref="E147:E148"/>
    <mergeCell ref="B29:I29"/>
    <mergeCell ref="I55:I57"/>
    <mergeCell ref="I79:I84"/>
    <mergeCell ref="B85:I85"/>
    <mergeCell ref="I64:I66"/>
    <mergeCell ref="I67:I69"/>
    <mergeCell ref="I70:I72"/>
    <mergeCell ref="I107:I150"/>
    <mergeCell ref="G147:G148"/>
    <mergeCell ref="E173:E174"/>
    <mergeCell ref="F173:F174"/>
    <mergeCell ref="B152:I152"/>
    <mergeCell ref="I153:I154"/>
    <mergeCell ref="I156:I157"/>
    <mergeCell ref="I159:I161"/>
    <mergeCell ref="B162:I162"/>
    <mergeCell ref="G173:G174"/>
    <mergeCell ref="H147:H148"/>
    <mergeCell ref="B173:B174"/>
    <mergeCell ref="C173:C174"/>
    <mergeCell ref="D173:D174"/>
    <mergeCell ref="F147:F148"/>
    <mergeCell ref="H173:H174"/>
    <mergeCell ref="A187:A188"/>
    <mergeCell ref="B187:B188"/>
    <mergeCell ref="C187:C188"/>
    <mergeCell ref="D187:D188"/>
    <mergeCell ref="E187:E188"/>
    <mergeCell ref="F187:F188"/>
    <mergeCell ref="G187:G188"/>
    <mergeCell ref="H187:H188"/>
    <mergeCell ref="A173:A174"/>
    <mergeCell ref="I200:I204"/>
    <mergeCell ref="I187:I190"/>
    <mergeCell ref="A192:A193"/>
    <mergeCell ref="C192:C193"/>
    <mergeCell ref="D192:D193"/>
    <mergeCell ref="E192:E193"/>
    <mergeCell ref="F192:F193"/>
    <mergeCell ref="G192:G193"/>
    <mergeCell ref="H192:H193"/>
    <mergeCell ref="E205:E206"/>
    <mergeCell ref="F205:F206"/>
    <mergeCell ref="B198:I198"/>
    <mergeCell ref="A200:A201"/>
    <mergeCell ref="C200:C201"/>
    <mergeCell ref="D200:D201"/>
    <mergeCell ref="E200:E201"/>
    <mergeCell ref="F200:F201"/>
    <mergeCell ref="G200:G201"/>
    <mergeCell ref="H200:H201"/>
    <mergeCell ref="A205:A206"/>
    <mergeCell ref="B205:B206"/>
    <mergeCell ref="C205:C206"/>
    <mergeCell ref="D205:D206"/>
    <mergeCell ref="G205:G206"/>
    <mergeCell ref="H205:H206"/>
    <mergeCell ref="A208:A209"/>
    <mergeCell ref="B208:B209"/>
    <mergeCell ref="C208:C209"/>
    <mergeCell ref="D208:D209"/>
    <mergeCell ref="E208:E209"/>
    <mergeCell ref="F208:F209"/>
    <mergeCell ref="G208:G209"/>
    <mergeCell ref="H208:H209"/>
    <mergeCell ref="B210:I210"/>
    <mergeCell ref="A212:A213"/>
    <mergeCell ref="C212:C213"/>
    <mergeCell ref="D212:D213"/>
    <mergeCell ref="E212:E213"/>
    <mergeCell ref="F212:F213"/>
    <mergeCell ref="G212:G213"/>
    <mergeCell ref="H212:H213"/>
    <mergeCell ref="D215:D216"/>
    <mergeCell ref="E215:E216"/>
    <mergeCell ref="F215:F216"/>
    <mergeCell ref="G215:G216"/>
    <mergeCell ref="H215:H216"/>
    <mergeCell ref="A220:A221"/>
    <mergeCell ref="C220:C221"/>
    <mergeCell ref="D220:D221"/>
    <mergeCell ref="E220:E221"/>
    <mergeCell ref="F220:F221"/>
    <mergeCell ref="G220:G221"/>
    <mergeCell ref="H220:H221"/>
    <mergeCell ref="A215:A216"/>
    <mergeCell ref="C215:C216"/>
    <mergeCell ref="I269:I274"/>
    <mergeCell ref="I276:I281"/>
    <mergeCell ref="B247:I247"/>
    <mergeCell ref="A249:A250"/>
    <mergeCell ref="C249:C250"/>
    <mergeCell ref="D249:D250"/>
    <mergeCell ref="E249:E250"/>
    <mergeCell ref="F249:F250"/>
    <mergeCell ref="G249:G250"/>
    <mergeCell ref="H249:H250"/>
    <mergeCell ref="A300:I300"/>
    <mergeCell ref="A1:I1"/>
    <mergeCell ref="I214:I215"/>
    <mergeCell ref="I216:I217"/>
    <mergeCell ref="I218:I219"/>
    <mergeCell ref="I220:I221"/>
    <mergeCell ref="I259:I260"/>
    <mergeCell ref="I262:I264"/>
    <mergeCell ref="I265:I266"/>
    <mergeCell ref="B268:I268"/>
    <mergeCell ref="I282:I284"/>
    <mergeCell ref="I285:I294"/>
    <mergeCell ref="A298:I298"/>
    <mergeCell ref="A299:I299"/>
    <mergeCell ref="I230:I231"/>
    <mergeCell ref="I232:I233"/>
    <mergeCell ref="I234:I235"/>
    <mergeCell ref="I236:I237"/>
    <mergeCell ref="I222:I223"/>
    <mergeCell ref="I224:I225"/>
    <mergeCell ref="I226:I227"/>
    <mergeCell ref="I228:I229"/>
    <mergeCell ref="I238:I239"/>
    <mergeCell ref="I240:I241"/>
    <mergeCell ref="I242:I243"/>
    <mergeCell ref="I244:I245"/>
  </mergeCells>
  <hyperlinks>
    <hyperlink ref="B32" location="_ftn1" display="_ftn1"/>
    <hyperlink ref="B34" location="_ftn2" display="_ftn2"/>
    <hyperlink ref="C34" location="_ftn3" display="_ftn3"/>
    <hyperlink ref="A298" location="_ftnref1" display="_ftnref1"/>
    <hyperlink ref="A299" location="_ftnref2" display="_ftnref2"/>
    <hyperlink ref="A300" location="_ftnref3" display="_ftnref3"/>
  </hyperlinks>
  <printOptions/>
  <pageMargins left="0.7" right="0.7" top="0.75" bottom="0.75" header="0.3" footer="0.3"/>
  <pageSetup horizontalDpi="180" verticalDpi="180" orientation="portrait" paperSize="9" scale="59" r:id="rId3"/>
  <legacyDrawing r:id="rId2"/>
</worksheet>
</file>

<file path=xl/worksheets/sheet2.xml><?xml version="1.0" encoding="utf-8"?>
<worksheet xmlns="http://schemas.openxmlformats.org/spreadsheetml/2006/main" xmlns:r="http://schemas.openxmlformats.org/officeDocument/2006/relationships">
  <dimension ref="A1:H295"/>
  <sheetViews>
    <sheetView tabSelected="1" view="pageBreakPreview" zoomScaleSheetLayoutView="100" zoomScalePageLayoutView="0" workbookViewId="0" topLeftCell="A1">
      <selection activeCell="J87" sqref="J87"/>
    </sheetView>
  </sheetViews>
  <sheetFormatPr defaultColWidth="9.140625" defaultRowHeight="15"/>
  <cols>
    <col min="2" max="2" width="24.8515625" style="0" customWidth="1"/>
    <col min="3" max="3" width="12.28125" style="0" customWidth="1"/>
    <col min="4" max="4" width="15.421875" style="0" bestFit="1" customWidth="1"/>
    <col min="5" max="6" width="11.57421875" style="0" bestFit="1" customWidth="1"/>
    <col min="7" max="7" width="13.7109375" style="0" customWidth="1"/>
    <col min="8" max="9" width="14.57421875" style="0" customWidth="1"/>
  </cols>
  <sheetData>
    <row r="1" spans="1:8" ht="55.5" customHeight="1" thickBot="1">
      <c r="A1" s="34" t="s">
        <v>413</v>
      </c>
      <c r="B1" s="35"/>
      <c r="C1" s="35"/>
      <c r="D1" s="35"/>
      <c r="E1" s="35"/>
      <c r="F1" s="35"/>
      <c r="G1" s="35"/>
      <c r="H1" s="35"/>
    </row>
    <row r="2" spans="1:8" ht="26.25" customHeight="1" thickBot="1">
      <c r="A2" s="43" t="s">
        <v>414</v>
      </c>
      <c r="B2" s="43" t="s">
        <v>415</v>
      </c>
      <c r="C2" s="43" t="s">
        <v>416</v>
      </c>
      <c r="D2" s="1" t="s">
        <v>417</v>
      </c>
      <c r="E2" s="43" t="s">
        <v>408</v>
      </c>
      <c r="F2" s="45" t="s">
        <v>418</v>
      </c>
      <c r="G2" s="46"/>
      <c r="H2" s="47"/>
    </row>
    <row r="3" spans="1:8" ht="15.75" thickBot="1">
      <c r="A3" s="44"/>
      <c r="B3" s="44"/>
      <c r="C3" s="44"/>
      <c r="D3" s="2" t="s">
        <v>409</v>
      </c>
      <c r="E3" s="44"/>
      <c r="F3" s="2" t="s">
        <v>410</v>
      </c>
      <c r="G3" s="2" t="s">
        <v>411</v>
      </c>
      <c r="H3" s="2" t="s">
        <v>412</v>
      </c>
    </row>
    <row r="4" spans="1:8" ht="42.75" customHeight="1">
      <c r="A4" s="5">
        <v>1</v>
      </c>
      <c r="B4" s="6" t="s">
        <v>420</v>
      </c>
      <c r="C4" s="25" t="s">
        <v>107</v>
      </c>
      <c r="D4" s="26">
        <v>19728</v>
      </c>
      <c r="E4" s="26">
        <f>D4+E11-E12+E13</f>
        <v>19741</v>
      </c>
      <c r="F4" s="26">
        <f>E4+F11-F12+F13</f>
        <v>19771</v>
      </c>
      <c r="G4" s="26">
        <f>F4+G11-G12+G13</f>
        <v>19811</v>
      </c>
      <c r="H4" s="26">
        <f>G4+H11-H12+H13</f>
        <v>19848</v>
      </c>
    </row>
    <row r="5" spans="1:8" ht="25.5">
      <c r="A5" s="5"/>
      <c r="B5" s="6" t="s">
        <v>423</v>
      </c>
      <c r="C5" s="6" t="s">
        <v>424</v>
      </c>
      <c r="D5" s="27">
        <v>100.36</v>
      </c>
      <c r="E5" s="27">
        <f>E4/D4*100</f>
        <v>100.06589618815896</v>
      </c>
      <c r="F5" s="27">
        <f>F4/E4*100</f>
        <v>100.15196798541109</v>
      </c>
      <c r="G5" s="27">
        <f>G4/F4*100</f>
        <v>100.2023165242021</v>
      </c>
      <c r="H5" s="27">
        <f>H4/G4*100</f>
        <v>100.18676492857503</v>
      </c>
    </row>
    <row r="6" spans="1:8" ht="15">
      <c r="A6" s="5"/>
      <c r="B6" s="6" t="s">
        <v>425</v>
      </c>
      <c r="C6" s="6"/>
      <c r="D6" s="27"/>
      <c r="E6" s="26"/>
      <c r="F6" s="26"/>
      <c r="G6" s="26"/>
      <c r="H6" s="26"/>
    </row>
    <row r="7" spans="1:8" ht="15">
      <c r="A7" s="5" t="s">
        <v>349</v>
      </c>
      <c r="B7" s="6" t="s">
        <v>426</v>
      </c>
      <c r="C7" s="25" t="s">
        <v>107</v>
      </c>
      <c r="D7" s="28">
        <f>D4*0.635</f>
        <v>12527.28</v>
      </c>
      <c r="E7" s="28">
        <f>E4*0.64</f>
        <v>12634.24</v>
      </c>
      <c r="F7" s="28">
        <f>F4*0.642</f>
        <v>12692.982</v>
      </c>
      <c r="G7" s="28">
        <f>G4*0.64</f>
        <v>12679.04</v>
      </c>
      <c r="H7" s="28">
        <f>H4*0.64</f>
        <v>12702.720000000001</v>
      </c>
    </row>
    <row r="8" spans="1:8" ht="25.5">
      <c r="A8" s="5"/>
      <c r="B8" s="6" t="s">
        <v>423</v>
      </c>
      <c r="C8" s="6" t="s">
        <v>424</v>
      </c>
      <c r="D8" s="26"/>
      <c r="E8" s="27">
        <f>E7/D7*100</f>
        <v>100.85381663058541</v>
      </c>
      <c r="F8" s="27">
        <f>F7/E7*100</f>
        <v>100.46494288536549</v>
      </c>
      <c r="G8" s="27">
        <f>G7/F7*100</f>
        <v>99.89015977490554</v>
      </c>
      <c r="H8" s="27">
        <f>H7/G7*100</f>
        <v>100.18676492857503</v>
      </c>
    </row>
    <row r="9" spans="1:8" ht="15">
      <c r="A9" s="5" t="s">
        <v>350</v>
      </c>
      <c r="B9" s="6" t="s">
        <v>427</v>
      </c>
      <c r="C9" s="25" t="s">
        <v>107</v>
      </c>
      <c r="D9" s="28">
        <f>D4-D7</f>
        <v>7200.719999999999</v>
      </c>
      <c r="E9" s="28">
        <f>E4-E7</f>
        <v>7106.76</v>
      </c>
      <c r="F9" s="28">
        <f>F4-F7</f>
        <v>7078.018</v>
      </c>
      <c r="G9" s="28">
        <f>G4-G7</f>
        <v>7131.959999999999</v>
      </c>
      <c r="H9" s="28">
        <f>H4-H7</f>
        <v>7145.279999999999</v>
      </c>
    </row>
    <row r="10" spans="1:8" ht="25.5">
      <c r="A10" s="5"/>
      <c r="B10" s="6" t="s">
        <v>428</v>
      </c>
      <c r="C10" s="6" t="s">
        <v>424</v>
      </c>
      <c r="D10" s="26"/>
      <c r="E10" s="27">
        <f>E9/D9*100</f>
        <v>98.69513048695133</v>
      </c>
      <c r="F10" s="27">
        <f>F9/E9*100</f>
        <v>99.5955681632699</v>
      </c>
      <c r="G10" s="27">
        <f>G9/F9*100</f>
        <v>100.76210600199093</v>
      </c>
      <c r="H10" s="27">
        <f>H9/G9*100</f>
        <v>100.18676492857503</v>
      </c>
    </row>
    <row r="11" spans="1:8" ht="21.75" customHeight="1">
      <c r="A11" s="5">
        <v>2</v>
      </c>
      <c r="B11" s="6" t="s">
        <v>429</v>
      </c>
      <c r="C11" s="6" t="s">
        <v>430</v>
      </c>
      <c r="D11" s="26">
        <v>88</v>
      </c>
      <c r="E11" s="26">
        <v>91</v>
      </c>
      <c r="F11" s="29">
        <v>96</v>
      </c>
      <c r="G11" s="26">
        <v>102</v>
      </c>
      <c r="H11" s="26">
        <v>99</v>
      </c>
    </row>
    <row r="12" spans="1:8" ht="15">
      <c r="A12" s="5">
        <v>3</v>
      </c>
      <c r="B12" s="6" t="s">
        <v>1</v>
      </c>
      <c r="C12" s="6" t="s">
        <v>430</v>
      </c>
      <c r="D12" s="26">
        <v>143</v>
      </c>
      <c r="E12" s="26">
        <v>138</v>
      </c>
      <c r="F12" s="26">
        <v>131</v>
      </c>
      <c r="G12" s="26">
        <v>129</v>
      </c>
      <c r="H12" s="26">
        <v>129</v>
      </c>
    </row>
    <row r="13" spans="1:8" ht="33.75" customHeight="1">
      <c r="A13" s="5">
        <v>4</v>
      </c>
      <c r="B13" s="6" t="s">
        <v>2</v>
      </c>
      <c r="C13" s="6" t="s">
        <v>430</v>
      </c>
      <c r="D13" s="26">
        <v>171</v>
      </c>
      <c r="E13" s="26">
        <v>60</v>
      </c>
      <c r="F13" s="26">
        <v>65</v>
      </c>
      <c r="G13" s="26">
        <v>67</v>
      </c>
      <c r="H13" s="26">
        <v>67</v>
      </c>
    </row>
    <row r="14" spans="1:8" ht="38.25" customHeight="1">
      <c r="A14" s="5">
        <v>5</v>
      </c>
      <c r="B14" s="6" t="s">
        <v>4</v>
      </c>
      <c r="C14" s="6" t="s">
        <v>5</v>
      </c>
      <c r="D14" s="29">
        <v>4.46</v>
      </c>
      <c r="E14" s="27">
        <f>E11/D4*1000</f>
        <v>4.612733171127332</v>
      </c>
      <c r="F14" s="27">
        <f>F11/E4*1000</f>
        <v>4.862975533154349</v>
      </c>
      <c r="G14" s="27">
        <f>G11/F4*1000</f>
        <v>5.159071367153913</v>
      </c>
      <c r="H14" s="27">
        <f>H11/G4*1000</f>
        <v>4.997223764575236</v>
      </c>
    </row>
    <row r="15" spans="1:8" ht="38.25">
      <c r="A15" s="5">
        <v>6</v>
      </c>
      <c r="B15" s="6" t="s">
        <v>7</v>
      </c>
      <c r="C15" s="6" t="s">
        <v>5</v>
      </c>
      <c r="D15" s="26">
        <v>7.24</v>
      </c>
      <c r="E15" s="27">
        <f>E12/D4*1000</f>
        <v>6.995133819951338</v>
      </c>
      <c r="F15" s="27">
        <f>F12/E4*1000</f>
        <v>6.635935362950206</v>
      </c>
      <c r="G15" s="27">
        <f>G12/F4*1000</f>
        <v>6.524707905518183</v>
      </c>
      <c r="H15" s="27">
        <f>H12/G4*1000</f>
        <v>6.511533996264702</v>
      </c>
    </row>
    <row r="16" spans="1:8" ht="38.25">
      <c r="A16" s="5">
        <v>7</v>
      </c>
      <c r="B16" s="6" t="s">
        <v>8</v>
      </c>
      <c r="C16" s="6" t="s">
        <v>5</v>
      </c>
      <c r="D16" s="26">
        <v>-2.78</v>
      </c>
      <c r="E16" s="27">
        <f>(E11-E12)/D4*1000</f>
        <v>-2.3824006488240066</v>
      </c>
      <c r="F16" s="27">
        <f>(F11-F12)/E4*1000</f>
        <v>-1.7729598297958564</v>
      </c>
      <c r="G16" s="27">
        <f>(G11-G12)/F4*1000</f>
        <v>-1.3656365383642708</v>
      </c>
      <c r="H16" s="27">
        <f>(H11-H12)/G4*1000</f>
        <v>-1.5143102316894654</v>
      </c>
    </row>
    <row r="17" spans="1:8" ht="38.25">
      <c r="A17" s="5">
        <v>8</v>
      </c>
      <c r="B17" s="6" t="s">
        <v>10</v>
      </c>
      <c r="C17" s="6" t="s">
        <v>5</v>
      </c>
      <c r="D17" s="26"/>
      <c r="E17" s="27">
        <f>E13/D4*1000</f>
        <v>3.0413625304136254</v>
      </c>
      <c r="F17" s="27">
        <f>F13/E4*1000</f>
        <v>3.2926396839065903</v>
      </c>
      <c r="G17" s="27">
        <f>G13/F4*1000</f>
        <v>3.3888017803854127</v>
      </c>
      <c r="H17" s="27">
        <f>H13/G4*1000</f>
        <v>3.3819595174398063</v>
      </c>
    </row>
    <row r="18" spans="1:8" ht="15">
      <c r="A18" s="10" t="s">
        <v>12</v>
      </c>
      <c r="B18" s="36" t="s">
        <v>13</v>
      </c>
      <c r="C18" s="36"/>
      <c r="D18" s="36"/>
      <c r="E18" s="36"/>
      <c r="F18" s="36"/>
      <c r="G18" s="36"/>
      <c r="H18" s="36"/>
    </row>
    <row r="19" spans="1:8" ht="44.25" customHeight="1">
      <c r="A19" s="37">
        <v>1</v>
      </c>
      <c r="B19" s="6" t="s">
        <v>14</v>
      </c>
      <c r="C19" s="32" t="s">
        <v>16</v>
      </c>
      <c r="D19" s="48"/>
      <c r="E19" s="48"/>
      <c r="F19" s="48"/>
      <c r="G19" s="48"/>
      <c r="H19" s="48"/>
    </row>
    <row r="20" spans="1:8" ht="11.25" customHeight="1">
      <c r="A20" s="37"/>
      <c r="B20" s="6" t="s">
        <v>15</v>
      </c>
      <c r="C20" s="32"/>
      <c r="D20" s="48"/>
      <c r="E20" s="48"/>
      <c r="F20" s="48"/>
      <c r="G20" s="48"/>
      <c r="H20" s="48"/>
    </row>
    <row r="21" spans="1:8" ht="38.25">
      <c r="A21" s="5" t="s">
        <v>349</v>
      </c>
      <c r="B21" s="6" t="s">
        <v>18</v>
      </c>
      <c r="C21" s="6" t="s">
        <v>16</v>
      </c>
      <c r="D21" s="15"/>
      <c r="E21" s="15"/>
      <c r="F21" s="15"/>
      <c r="G21" s="15"/>
      <c r="H21" s="15"/>
    </row>
    <row r="22" spans="1:8" ht="15">
      <c r="A22" s="5" t="s">
        <v>350</v>
      </c>
      <c r="B22" s="6" t="s">
        <v>19</v>
      </c>
      <c r="C22" s="6" t="s">
        <v>16</v>
      </c>
      <c r="D22" s="15"/>
      <c r="E22" s="15"/>
      <c r="F22" s="15"/>
      <c r="G22" s="15"/>
      <c r="H22" s="15"/>
    </row>
    <row r="23" spans="1:8" ht="15">
      <c r="A23" s="5" t="s">
        <v>351</v>
      </c>
      <c r="B23" s="6" t="s">
        <v>20</v>
      </c>
      <c r="C23" s="6" t="s">
        <v>16</v>
      </c>
      <c r="D23" s="15"/>
      <c r="E23" s="15"/>
      <c r="F23" s="15"/>
      <c r="G23" s="15"/>
      <c r="H23" s="15"/>
    </row>
    <row r="24" spans="1:8" ht="25.5">
      <c r="A24" s="5" t="s">
        <v>352</v>
      </c>
      <c r="B24" s="6" t="s">
        <v>21</v>
      </c>
      <c r="C24" s="6" t="s">
        <v>16</v>
      </c>
      <c r="D24" s="15"/>
      <c r="E24" s="15"/>
      <c r="F24" s="15"/>
      <c r="G24" s="15"/>
      <c r="H24" s="15"/>
    </row>
    <row r="25" spans="1:8" ht="51">
      <c r="A25" s="5" t="s">
        <v>353</v>
      </c>
      <c r="B25" s="6" t="s">
        <v>22</v>
      </c>
      <c r="C25" s="6" t="s">
        <v>16</v>
      </c>
      <c r="D25" s="15"/>
      <c r="E25" s="15"/>
      <c r="F25" s="15"/>
      <c r="G25" s="15"/>
      <c r="H25" s="15"/>
    </row>
    <row r="26" spans="1:8" ht="25.5">
      <c r="A26" s="5">
        <v>2</v>
      </c>
      <c r="B26" s="6" t="s">
        <v>23</v>
      </c>
      <c r="C26" s="6" t="s">
        <v>24</v>
      </c>
      <c r="D26" s="15"/>
      <c r="E26" s="15"/>
      <c r="F26" s="15"/>
      <c r="G26" s="15"/>
      <c r="H26" s="15"/>
    </row>
    <row r="27" spans="1:8" ht="15">
      <c r="A27" s="37">
        <v>3</v>
      </c>
      <c r="B27" s="32" t="s">
        <v>26</v>
      </c>
      <c r="C27" s="32" t="s">
        <v>424</v>
      </c>
      <c r="D27" s="48"/>
      <c r="E27" s="48"/>
      <c r="F27" s="48"/>
      <c r="G27" s="48"/>
      <c r="H27" s="48"/>
    </row>
    <row r="28" spans="1:8" ht="15">
      <c r="A28" s="37"/>
      <c r="B28" s="32"/>
      <c r="C28" s="32"/>
      <c r="D28" s="48"/>
      <c r="E28" s="48"/>
      <c r="F28" s="48"/>
      <c r="G28" s="48"/>
      <c r="H28" s="48"/>
    </row>
    <row r="29" spans="1:8" ht="15">
      <c r="A29" s="10" t="s">
        <v>29</v>
      </c>
      <c r="B29" s="36" t="s">
        <v>30</v>
      </c>
      <c r="C29" s="36"/>
      <c r="D29" s="36"/>
      <c r="E29" s="36"/>
      <c r="F29" s="36"/>
      <c r="G29" s="36"/>
      <c r="H29" s="36"/>
    </row>
    <row r="30" spans="1:8" ht="63.75">
      <c r="A30" s="5">
        <v>1</v>
      </c>
      <c r="B30" s="6" t="s">
        <v>31</v>
      </c>
      <c r="C30" s="6" t="s">
        <v>32</v>
      </c>
      <c r="D30" s="6">
        <v>1688.35</v>
      </c>
      <c r="E30" s="7">
        <f>D30*E31/100</f>
        <v>1666.4014499999998</v>
      </c>
      <c r="F30" s="7">
        <f>E30*F31/100</f>
        <v>1691.39747175</v>
      </c>
      <c r="G30" s="7">
        <f>F30*G31/100</f>
        <v>1718.4598312980002</v>
      </c>
      <c r="H30" s="7">
        <f>G30*H31/100</f>
        <v>1751.110568092662</v>
      </c>
    </row>
    <row r="31" spans="1:8" ht="63.75">
      <c r="A31" s="5"/>
      <c r="B31" s="6" t="s">
        <v>37</v>
      </c>
      <c r="C31" s="6" t="s">
        <v>38</v>
      </c>
      <c r="D31" s="6">
        <v>104.5</v>
      </c>
      <c r="E31" s="6">
        <v>98.7</v>
      </c>
      <c r="F31" s="6">
        <v>101.5</v>
      </c>
      <c r="G31" s="6">
        <v>101.6</v>
      </c>
      <c r="H31" s="6">
        <v>101.9</v>
      </c>
    </row>
    <row r="32" spans="1:8" ht="38.25">
      <c r="A32" s="5"/>
      <c r="B32" s="13" t="s">
        <v>39</v>
      </c>
      <c r="C32" s="6" t="s">
        <v>40</v>
      </c>
      <c r="D32" s="6"/>
      <c r="E32" s="6"/>
      <c r="F32" s="6"/>
      <c r="G32" s="6"/>
      <c r="H32" s="6"/>
    </row>
    <row r="33" spans="1:8" ht="92.25" customHeight="1">
      <c r="A33" s="5">
        <v>2</v>
      </c>
      <c r="B33" s="6" t="s">
        <v>41</v>
      </c>
      <c r="C33" s="6" t="s">
        <v>42</v>
      </c>
      <c r="D33" s="6"/>
      <c r="E33" s="6"/>
      <c r="F33" s="6"/>
      <c r="G33" s="6"/>
      <c r="H33" s="6"/>
    </row>
    <row r="34" spans="1:8" ht="75">
      <c r="A34" s="5"/>
      <c r="B34" s="13" t="s">
        <v>43</v>
      </c>
      <c r="C34" s="13" t="s">
        <v>44</v>
      </c>
      <c r="D34" s="6"/>
      <c r="E34" s="6"/>
      <c r="F34" s="6"/>
      <c r="G34" s="6"/>
      <c r="H34" s="6"/>
    </row>
    <row r="35" spans="1:8" ht="38.25">
      <c r="A35" s="5"/>
      <c r="B35" s="6" t="s">
        <v>45</v>
      </c>
      <c r="C35" s="6" t="s">
        <v>40</v>
      </c>
      <c r="D35" s="6"/>
      <c r="E35" s="6"/>
      <c r="F35" s="6"/>
      <c r="G35" s="6"/>
      <c r="H35" s="6"/>
    </row>
    <row r="36" spans="1:8" ht="89.25">
      <c r="A36" s="5">
        <v>3</v>
      </c>
      <c r="B36" s="6" t="s">
        <v>46</v>
      </c>
      <c r="C36" s="6" t="s">
        <v>42</v>
      </c>
      <c r="D36" s="23">
        <v>1446879</v>
      </c>
      <c r="E36" s="6">
        <v>1302100</v>
      </c>
      <c r="F36" s="6">
        <v>1320400</v>
      </c>
      <c r="G36" s="6">
        <v>1343700</v>
      </c>
      <c r="H36" s="6">
        <v>1360300</v>
      </c>
    </row>
    <row r="37" spans="1:8" ht="63.75">
      <c r="A37" s="5"/>
      <c r="B37" s="6" t="s">
        <v>47</v>
      </c>
      <c r="C37" s="6" t="s">
        <v>38</v>
      </c>
      <c r="D37" s="23">
        <v>105</v>
      </c>
      <c r="E37" s="6">
        <v>90</v>
      </c>
      <c r="F37" s="6">
        <v>101.4</v>
      </c>
      <c r="G37" s="6">
        <v>101.7</v>
      </c>
      <c r="H37" s="6">
        <v>101.2</v>
      </c>
    </row>
    <row r="38" spans="1:8" ht="38.25">
      <c r="A38" s="5"/>
      <c r="B38" s="6" t="s">
        <v>45</v>
      </c>
      <c r="C38" s="6" t="s">
        <v>40</v>
      </c>
      <c r="D38" s="6"/>
      <c r="E38" s="6"/>
      <c r="F38" s="6"/>
      <c r="G38" s="6"/>
      <c r="H38" s="6"/>
    </row>
    <row r="39" spans="1:8" ht="15">
      <c r="A39" s="5"/>
      <c r="B39" s="6" t="s">
        <v>425</v>
      </c>
      <c r="C39" s="6"/>
      <c r="D39" s="6"/>
      <c r="E39" s="6"/>
      <c r="F39" s="6"/>
      <c r="G39" s="6"/>
      <c r="H39" s="6"/>
    </row>
    <row r="40" spans="1:8" ht="38.25">
      <c r="A40" s="5" t="s">
        <v>355</v>
      </c>
      <c r="B40" s="6" t="s">
        <v>48</v>
      </c>
      <c r="C40" s="6" t="s">
        <v>42</v>
      </c>
      <c r="D40" s="6"/>
      <c r="E40" s="6"/>
      <c r="F40" s="6"/>
      <c r="G40" s="6"/>
      <c r="H40" s="6"/>
    </row>
    <row r="41" spans="1:8" ht="63.75">
      <c r="A41" s="5"/>
      <c r="B41" s="6" t="s">
        <v>47</v>
      </c>
      <c r="C41" s="6" t="s">
        <v>38</v>
      </c>
      <c r="D41" s="6"/>
      <c r="E41" s="6"/>
      <c r="F41" s="6"/>
      <c r="G41" s="6"/>
      <c r="H41" s="6"/>
    </row>
    <row r="42" spans="1:8" ht="38.25">
      <c r="A42" s="5"/>
      <c r="B42" s="6" t="s">
        <v>45</v>
      </c>
      <c r="C42" s="6" t="s">
        <v>40</v>
      </c>
      <c r="D42" s="6"/>
      <c r="E42" s="6"/>
      <c r="F42" s="6"/>
      <c r="G42" s="6"/>
      <c r="H42" s="6"/>
    </row>
    <row r="43" spans="1:8" ht="25.5">
      <c r="A43" s="5" t="s">
        <v>356</v>
      </c>
      <c r="B43" s="6" t="s">
        <v>49</v>
      </c>
      <c r="C43" s="6"/>
      <c r="D43" s="6"/>
      <c r="E43" s="6"/>
      <c r="F43" s="6"/>
      <c r="G43" s="6"/>
      <c r="H43" s="6"/>
    </row>
    <row r="44" spans="1:8" ht="63.75">
      <c r="A44" s="5"/>
      <c r="B44" s="6" t="s">
        <v>47</v>
      </c>
      <c r="C44" s="6" t="s">
        <v>38</v>
      </c>
      <c r="D44" s="6"/>
      <c r="E44" s="6"/>
      <c r="F44" s="6"/>
      <c r="G44" s="6"/>
      <c r="H44" s="6"/>
    </row>
    <row r="45" spans="1:8" ht="38.25">
      <c r="A45" s="5"/>
      <c r="B45" s="6" t="s">
        <v>45</v>
      </c>
      <c r="C45" s="6" t="s">
        <v>40</v>
      </c>
      <c r="D45" s="6"/>
      <c r="E45" s="6"/>
      <c r="F45" s="6"/>
      <c r="G45" s="6"/>
      <c r="H45" s="6"/>
    </row>
    <row r="46" spans="1:8" ht="38.25">
      <c r="A46" s="5" t="s">
        <v>357</v>
      </c>
      <c r="B46" s="6" t="s">
        <v>50</v>
      </c>
      <c r="C46" s="6" t="s">
        <v>42</v>
      </c>
      <c r="D46" s="6"/>
      <c r="E46" s="6"/>
      <c r="F46" s="6"/>
      <c r="G46" s="6"/>
      <c r="H46" s="6"/>
    </row>
    <row r="47" spans="1:8" ht="63.75">
      <c r="A47" s="5"/>
      <c r="B47" s="6" t="s">
        <v>47</v>
      </c>
      <c r="C47" s="6" t="s">
        <v>38</v>
      </c>
      <c r="D47" s="6"/>
      <c r="E47" s="6"/>
      <c r="F47" s="6"/>
      <c r="G47" s="6"/>
      <c r="H47" s="6"/>
    </row>
    <row r="48" spans="1:8" ht="38.25">
      <c r="A48" s="5" t="s">
        <v>358</v>
      </c>
      <c r="B48" s="6" t="s">
        <v>45</v>
      </c>
      <c r="C48" s="6" t="s">
        <v>40</v>
      </c>
      <c r="D48" s="6"/>
      <c r="E48" s="6"/>
      <c r="F48" s="6"/>
      <c r="G48" s="6"/>
      <c r="H48" s="6"/>
    </row>
    <row r="49" spans="1:8" ht="38.25">
      <c r="A49" s="5" t="s">
        <v>359</v>
      </c>
      <c r="B49" s="6" t="s">
        <v>51</v>
      </c>
      <c r="C49" s="6" t="s">
        <v>42</v>
      </c>
      <c r="D49" s="6"/>
      <c r="E49" s="6"/>
      <c r="F49" s="6"/>
      <c r="G49" s="6"/>
      <c r="H49" s="6"/>
    </row>
    <row r="50" spans="1:8" ht="63.75">
      <c r="A50" s="5"/>
      <c r="B50" s="6" t="s">
        <v>47</v>
      </c>
      <c r="C50" s="6" t="s">
        <v>38</v>
      </c>
      <c r="D50" s="6"/>
      <c r="E50" s="6"/>
      <c r="F50" s="6"/>
      <c r="G50" s="6"/>
      <c r="H50" s="6"/>
    </row>
    <row r="51" spans="1:8" ht="38.25">
      <c r="A51" s="5"/>
      <c r="B51" s="6" t="s">
        <v>45</v>
      </c>
      <c r="C51" s="6" t="s">
        <v>40</v>
      </c>
      <c r="D51" s="6"/>
      <c r="E51" s="6"/>
      <c r="F51" s="6"/>
      <c r="G51" s="6"/>
      <c r="H51" s="6"/>
    </row>
    <row r="52" spans="1:8" ht="51">
      <c r="A52" s="5" t="s">
        <v>360</v>
      </c>
      <c r="B52" s="6" t="s">
        <v>52</v>
      </c>
      <c r="C52" s="6" t="s">
        <v>42</v>
      </c>
      <c r="D52" s="6"/>
      <c r="E52" s="6"/>
      <c r="F52" s="6"/>
      <c r="G52" s="6"/>
      <c r="H52" s="6"/>
    </row>
    <row r="53" spans="1:8" ht="63.75">
      <c r="A53" s="5"/>
      <c r="B53" s="6" t="s">
        <v>47</v>
      </c>
      <c r="C53" s="6" t="s">
        <v>38</v>
      </c>
      <c r="D53" s="6"/>
      <c r="E53" s="6"/>
      <c r="F53" s="6"/>
      <c r="G53" s="6"/>
      <c r="H53" s="6"/>
    </row>
    <row r="54" spans="1:8" ht="38.25">
      <c r="A54" s="5"/>
      <c r="B54" s="6" t="s">
        <v>45</v>
      </c>
      <c r="C54" s="6" t="s">
        <v>40</v>
      </c>
      <c r="D54" s="6"/>
      <c r="E54" s="6"/>
      <c r="F54" s="6"/>
      <c r="G54" s="6"/>
      <c r="H54" s="6"/>
    </row>
    <row r="55" spans="1:8" ht="38.25">
      <c r="A55" s="5" t="s">
        <v>361</v>
      </c>
      <c r="B55" s="6" t="s">
        <v>53</v>
      </c>
      <c r="C55" s="6" t="s">
        <v>42</v>
      </c>
      <c r="D55" s="6"/>
      <c r="E55" s="6"/>
      <c r="F55" s="6"/>
      <c r="G55" s="6"/>
      <c r="H55" s="6"/>
    </row>
    <row r="56" spans="1:8" ht="63.75">
      <c r="A56" s="5"/>
      <c r="B56" s="6" t="s">
        <v>47</v>
      </c>
      <c r="C56" s="6" t="s">
        <v>38</v>
      </c>
      <c r="D56" s="6"/>
      <c r="E56" s="6"/>
      <c r="F56" s="6"/>
      <c r="G56" s="6"/>
      <c r="H56" s="6"/>
    </row>
    <row r="57" spans="1:8" ht="38.25">
      <c r="A57" s="5"/>
      <c r="B57" s="6" t="s">
        <v>45</v>
      </c>
      <c r="C57" s="6" t="s">
        <v>40</v>
      </c>
      <c r="D57" s="6"/>
      <c r="E57" s="6"/>
      <c r="F57" s="6"/>
      <c r="G57" s="6"/>
      <c r="H57" s="6"/>
    </row>
    <row r="58" spans="1:8" ht="38.25">
      <c r="A58" s="5" t="s">
        <v>362</v>
      </c>
      <c r="B58" s="6" t="s">
        <v>54</v>
      </c>
      <c r="C58" s="6" t="s">
        <v>42</v>
      </c>
      <c r="D58" s="6"/>
      <c r="E58" s="6"/>
      <c r="F58" s="6"/>
      <c r="G58" s="6"/>
      <c r="H58" s="6"/>
    </row>
    <row r="59" spans="1:8" ht="63.75">
      <c r="A59" s="5"/>
      <c r="B59" s="6" t="s">
        <v>47</v>
      </c>
      <c r="C59" s="6" t="s">
        <v>38</v>
      </c>
      <c r="D59" s="6"/>
      <c r="E59" s="6"/>
      <c r="F59" s="6"/>
      <c r="G59" s="6"/>
      <c r="H59" s="6"/>
    </row>
    <row r="60" spans="1:8" ht="38.25">
      <c r="A60" s="5"/>
      <c r="B60" s="6" t="s">
        <v>45</v>
      </c>
      <c r="C60" s="6" t="s">
        <v>40</v>
      </c>
      <c r="D60" s="6"/>
      <c r="E60" s="6"/>
      <c r="F60" s="6"/>
      <c r="G60" s="6"/>
      <c r="H60" s="6"/>
    </row>
    <row r="61" spans="1:8" ht="38.25">
      <c r="A61" s="5" t="s">
        <v>363</v>
      </c>
      <c r="B61" s="6" t="s">
        <v>55</v>
      </c>
      <c r="C61" s="6" t="s">
        <v>42</v>
      </c>
      <c r="D61" s="6"/>
      <c r="E61" s="6"/>
      <c r="F61" s="6"/>
      <c r="G61" s="6"/>
      <c r="H61" s="6"/>
    </row>
    <row r="62" spans="1:8" ht="63.75">
      <c r="A62" s="5"/>
      <c r="B62" s="6" t="s">
        <v>47</v>
      </c>
      <c r="C62" s="6" t="s">
        <v>38</v>
      </c>
      <c r="D62" s="6"/>
      <c r="E62" s="6"/>
      <c r="F62" s="6"/>
      <c r="G62" s="6"/>
      <c r="H62" s="6"/>
    </row>
    <row r="63" spans="1:8" ht="38.25">
      <c r="A63" s="5"/>
      <c r="B63" s="6" t="s">
        <v>45</v>
      </c>
      <c r="C63" s="6" t="s">
        <v>40</v>
      </c>
      <c r="D63" s="6"/>
      <c r="E63" s="6"/>
      <c r="F63" s="6"/>
      <c r="G63" s="6"/>
      <c r="H63" s="6"/>
    </row>
    <row r="64" spans="1:8" ht="38.25">
      <c r="A64" s="5" t="s">
        <v>364</v>
      </c>
      <c r="B64" s="6" t="s">
        <v>56</v>
      </c>
      <c r="C64" s="6" t="s">
        <v>42</v>
      </c>
      <c r="D64" s="6"/>
      <c r="E64" s="6"/>
      <c r="F64" s="6"/>
      <c r="G64" s="6"/>
      <c r="H64" s="6"/>
    </row>
    <row r="65" spans="1:8" ht="63.75">
      <c r="A65" s="5"/>
      <c r="B65" s="6" t="s">
        <v>47</v>
      </c>
      <c r="C65" s="6" t="s">
        <v>38</v>
      </c>
      <c r="D65" s="6"/>
      <c r="E65" s="6"/>
      <c r="F65" s="6"/>
      <c r="G65" s="6"/>
      <c r="H65" s="6"/>
    </row>
    <row r="66" spans="1:8" ht="38.25">
      <c r="A66" s="5"/>
      <c r="B66" s="6" t="s">
        <v>45</v>
      </c>
      <c r="C66" s="6" t="s">
        <v>40</v>
      </c>
      <c r="D66" s="6"/>
      <c r="E66" s="6"/>
      <c r="F66" s="6"/>
      <c r="G66" s="6"/>
      <c r="H66" s="6"/>
    </row>
    <row r="67" spans="1:8" ht="51">
      <c r="A67" s="5" t="s">
        <v>365</v>
      </c>
      <c r="B67" s="6" t="s">
        <v>57</v>
      </c>
      <c r="C67" s="6" t="s">
        <v>42</v>
      </c>
      <c r="D67" s="6"/>
      <c r="E67" s="6"/>
      <c r="F67" s="6"/>
      <c r="G67" s="6"/>
      <c r="H67" s="6"/>
    </row>
    <row r="68" spans="1:8" ht="63.75">
      <c r="A68" s="5"/>
      <c r="B68" s="6" t="s">
        <v>47</v>
      </c>
      <c r="C68" s="6" t="s">
        <v>38</v>
      </c>
      <c r="D68" s="6"/>
      <c r="E68" s="6"/>
      <c r="F68" s="6"/>
      <c r="G68" s="6"/>
      <c r="H68" s="6"/>
    </row>
    <row r="69" spans="1:8" ht="38.25">
      <c r="A69" s="5"/>
      <c r="B69" s="6" t="s">
        <v>45</v>
      </c>
      <c r="C69" s="6" t="s">
        <v>40</v>
      </c>
      <c r="D69" s="6"/>
      <c r="E69" s="6"/>
      <c r="F69" s="6"/>
      <c r="G69" s="6"/>
      <c r="H69" s="6"/>
    </row>
    <row r="70" spans="1:8" ht="51">
      <c r="A70" s="5" t="s">
        <v>366</v>
      </c>
      <c r="B70" s="6" t="s">
        <v>58</v>
      </c>
      <c r="C70" s="6" t="s">
        <v>42</v>
      </c>
      <c r="D70" s="6"/>
      <c r="E70" s="6"/>
      <c r="F70" s="6"/>
      <c r="G70" s="6"/>
      <c r="H70" s="6"/>
    </row>
    <row r="71" spans="1:8" ht="63.75">
      <c r="A71" s="5"/>
      <c r="B71" s="6" t="s">
        <v>47</v>
      </c>
      <c r="C71" s="6" t="s">
        <v>38</v>
      </c>
      <c r="D71" s="6"/>
      <c r="E71" s="6"/>
      <c r="F71" s="6"/>
      <c r="G71" s="6"/>
      <c r="H71" s="6"/>
    </row>
    <row r="72" spans="1:8" ht="38.25">
      <c r="A72" s="5"/>
      <c r="B72" s="6" t="s">
        <v>45</v>
      </c>
      <c r="C72" s="6" t="s">
        <v>40</v>
      </c>
      <c r="D72" s="6"/>
      <c r="E72" s="6"/>
      <c r="F72" s="6"/>
      <c r="G72" s="6"/>
      <c r="H72" s="6"/>
    </row>
    <row r="73" spans="1:8" ht="51">
      <c r="A73" s="5" t="s">
        <v>367</v>
      </c>
      <c r="B73" s="6" t="s">
        <v>59</v>
      </c>
      <c r="C73" s="6" t="s">
        <v>42</v>
      </c>
      <c r="D73" s="6"/>
      <c r="E73" s="6"/>
      <c r="F73" s="6"/>
      <c r="G73" s="6"/>
      <c r="H73" s="6"/>
    </row>
    <row r="74" spans="1:8" ht="63.75">
      <c r="A74" s="5"/>
      <c r="B74" s="6" t="s">
        <v>47</v>
      </c>
      <c r="C74" s="6" t="s">
        <v>38</v>
      </c>
      <c r="D74" s="6"/>
      <c r="E74" s="6"/>
      <c r="F74" s="6"/>
      <c r="G74" s="6"/>
      <c r="H74" s="6"/>
    </row>
    <row r="75" spans="1:8" ht="38.25">
      <c r="A75" s="5"/>
      <c r="B75" s="6" t="s">
        <v>45</v>
      </c>
      <c r="C75" s="6" t="s">
        <v>40</v>
      </c>
      <c r="D75" s="6"/>
      <c r="E75" s="6"/>
      <c r="F75" s="6"/>
      <c r="G75" s="6"/>
      <c r="H75" s="6"/>
    </row>
    <row r="76" spans="1:8" ht="38.25">
      <c r="A76" s="5" t="s">
        <v>368</v>
      </c>
      <c r="B76" s="6" t="s">
        <v>60</v>
      </c>
      <c r="C76" s="6" t="s">
        <v>42</v>
      </c>
      <c r="D76" s="6"/>
      <c r="E76" s="6"/>
      <c r="F76" s="6"/>
      <c r="G76" s="6"/>
      <c r="H76" s="6"/>
    </row>
    <row r="77" spans="1:8" ht="63.75">
      <c r="A77" s="5"/>
      <c r="B77" s="6" t="s">
        <v>47</v>
      </c>
      <c r="C77" s="6" t="s">
        <v>38</v>
      </c>
      <c r="D77" s="6"/>
      <c r="E77" s="6"/>
      <c r="F77" s="6"/>
      <c r="G77" s="6"/>
      <c r="H77" s="6"/>
    </row>
    <row r="78" spans="1:8" ht="38.25">
      <c r="A78" s="5"/>
      <c r="B78" s="6" t="s">
        <v>45</v>
      </c>
      <c r="C78" s="6" t="s">
        <v>40</v>
      </c>
      <c r="D78" s="6"/>
      <c r="E78" s="6"/>
      <c r="F78" s="6"/>
      <c r="G78" s="6"/>
      <c r="H78" s="6"/>
    </row>
    <row r="79" spans="1:8" ht="38.25">
      <c r="A79" s="5" t="s">
        <v>369</v>
      </c>
      <c r="B79" s="6" t="s">
        <v>61</v>
      </c>
      <c r="C79" s="6" t="s">
        <v>42</v>
      </c>
      <c r="D79" s="6"/>
      <c r="E79" s="6"/>
      <c r="F79" s="6"/>
      <c r="G79" s="6"/>
      <c r="H79" s="6"/>
    </row>
    <row r="80" spans="1:8" ht="63.75">
      <c r="A80" s="5"/>
      <c r="B80" s="6" t="s">
        <v>47</v>
      </c>
      <c r="C80" s="6" t="s">
        <v>38</v>
      </c>
      <c r="D80" s="6"/>
      <c r="E80" s="6"/>
      <c r="F80" s="6"/>
      <c r="G80" s="6"/>
      <c r="H80" s="6"/>
    </row>
    <row r="81" spans="1:8" ht="38.25">
      <c r="A81" s="5"/>
      <c r="B81" s="6" t="s">
        <v>45</v>
      </c>
      <c r="C81" s="6" t="s">
        <v>40</v>
      </c>
      <c r="D81" s="6"/>
      <c r="E81" s="6"/>
      <c r="F81" s="6"/>
      <c r="G81" s="6"/>
      <c r="H81" s="6"/>
    </row>
    <row r="82" spans="1:8" ht="102">
      <c r="A82" s="5">
        <v>4</v>
      </c>
      <c r="B82" s="6" t="s">
        <v>62</v>
      </c>
      <c r="C82" s="6" t="s">
        <v>42</v>
      </c>
      <c r="D82" s="6"/>
      <c r="E82" s="6"/>
      <c r="F82" s="6"/>
      <c r="G82" s="6"/>
      <c r="H82" s="6"/>
    </row>
    <row r="83" spans="1:8" ht="63.75">
      <c r="A83" s="5"/>
      <c r="B83" s="6" t="s">
        <v>47</v>
      </c>
      <c r="C83" s="6" t="s">
        <v>38</v>
      </c>
      <c r="D83" s="6"/>
      <c r="E83" s="6"/>
      <c r="F83" s="6"/>
      <c r="G83" s="6"/>
      <c r="H83" s="6"/>
    </row>
    <row r="84" spans="1:8" ht="38.25">
      <c r="A84" s="5"/>
      <c r="B84" s="6" t="s">
        <v>45</v>
      </c>
      <c r="C84" s="6" t="s">
        <v>40</v>
      </c>
      <c r="D84" s="6"/>
      <c r="E84" s="6"/>
      <c r="F84" s="6"/>
      <c r="G84" s="6"/>
      <c r="H84" s="6"/>
    </row>
    <row r="85" spans="1:8" ht="15">
      <c r="A85" s="10" t="s">
        <v>63</v>
      </c>
      <c r="B85" s="36" t="s">
        <v>64</v>
      </c>
      <c r="C85" s="36"/>
      <c r="D85" s="36"/>
      <c r="E85" s="36"/>
      <c r="F85" s="36"/>
      <c r="G85" s="36"/>
      <c r="H85" s="36"/>
    </row>
    <row r="86" spans="1:8" ht="38.25">
      <c r="A86" s="5">
        <v>1</v>
      </c>
      <c r="B86" s="6" t="s">
        <v>65</v>
      </c>
      <c r="C86" s="6" t="s">
        <v>42</v>
      </c>
      <c r="D86" s="6"/>
      <c r="E86" s="6"/>
      <c r="F86" s="6"/>
      <c r="G86" s="6"/>
      <c r="H86" s="6"/>
    </row>
    <row r="87" spans="1:8" ht="63.75">
      <c r="A87" s="5"/>
      <c r="B87" s="6" t="s">
        <v>47</v>
      </c>
      <c r="C87" s="6" t="s">
        <v>38</v>
      </c>
      <c r="D87" s="6"/>
      <c r="E87" s="6"/>
      <c r="F87" s="6"/>
      <c r="G87" s="6"/>
      <c r="H87" s="6"/>
    </row>
    <row r="88" spans="1:8" ht="38.25">
      <c r="A88" s="5"/>
      <c r="B88" s="6" t="s">
        <v>45</v>
      </c>
      <c r="C88" s="6" t="s">
        <v>40</v>
      </c>
      <c r="D88" s="6"/>
      <c r="E88" s="6"/>
      <c r="F88" s="6"/>
      <c r="G88" s="6"/>
      <c r="H88" s="6"/>
    </row>
    <row r="89" spans="1:8" ht="15">
      <c r="A89" s="5"/>
      <c r="B89" s="6" t="s">
        <v>425</v>
      </c>
      <c r="C89" s="6"/>
      <c r="D89" s="6"/>
      <c r="E89" s="6"/>
      <c r="F89" s="6"/>
      <c r="G89" s="6"/>
      <c r="H89" s="6"/>
    </row>
    <row r="90" spans="1:8" ht="38.25">
      <c r="A90" s="5" t="s">
        <v>349</v>
      </c>
      <c r="B90" s="6" t="s">
        <v>68</v>
      </c>
      <c r="C90" s="6" t="s">
        <v>42</v>
      </c>
      <c r="D90" s="6"/>
      <c r="E90" s="6"/>
      <c r="F90" s="6"/>
      <c r="G90" s="6"/>
      <c r="H90" s="6"/>
    </row>
    <row r="91" spans="1:8" ht="63.75">
      <c r="A91" s="5"/>
      <c r="B91" s="6" t="s">
        <v>47</v>
      </c>
      <c r="C91" s="6" t="s">
        <v>38</v>
      </c>
      <c r="D91" s="6"/>
      <c r="E91" s="6"/>
      <c r="F91" s="6"/>
      <c r="G91" s="6"/>
      <c r="H91" s="6"/>
    </row>
    <row r="92" spans="1:8" ht="38.25">
      <c r="A92" s="5"/>
      <c r="B92" s="6" t="s">
        <v>45</v>
      </c>
      <c r="C92" s="6" t="s">
        <v>40</v>
      </c>
      <c r="D92" s="6"/>
      <c r="E92" s="6"/>
      <c r="F92" s="6"/>
      <c r="G92" s="6"/>
      <c r="H92" s="6"/>
    </row>
    <row r="93" spans="1:8" ht="38.25">
      <c r="A93" s="5" t="s">
        <v>350</v>
      </c>
      <c r="B93" s="6" t="s">
        <v>69</v>
      </c>
      <c r="C93" s="6" t="s">
        <v>42</v>
      </c>
      <c r="D93" s="6"/>
      <c r="E93" s="6"/>
      <c r="F93" s="6"/>
      <c r="G93" s="6"/>
      <c r="H93" s="6"/>
    </row>
    <row r="94" spans="1:8" ht="63.75">
      <c r="A94" s="5"/>
      <c r="B94" s="6" t="s">
        <v>47</v>
      </c>
      <c r="C94" s="6" t="s">
        <v>38</v>
      </c>
      <c r="D94" s="6"/>
      <c r="E94" s="6"/>
      <c r="F94" s="6"/>
      <c r="G94" s="6"/>
      <c r="H94" s="6"/>
    </row>
    <row r="95" spans="1:8" ht="38.25">
      <c r="A95" s="5"/>
      <c r="B95" s="6" t="s">
        <v>45</v>
      </c>
      <c r="C95" s="6" t="s">
        <v>40</v>
      </c>
      <c r="D95" s="6"/>
      <c r="E95" s="6"/>
      <c r="F95" s="6"/>
      <c r="G95" s="6"/>
      <c r="H95" s="6"/>
    </row>
    <row r="96" spans="1:8" ht="38.25">
      <c r="A96" s="5">
        <v>2</v>
      </c>
      <c r="B96" s="6" t="s">
        <v>70</v>
      </c>
      <c r="C96" s="6"/>
      <c r="D96" s="6"/>
      <c r="E96" s="6"/>
      <c r="F96" s="6"/>
      <c r="G96" s="6"/>
      <c r="H96" s="6"/>
    </row>
    <row r="97" spans="1:8" ht="38.25">
      <c r="A97" s="5" t="s">
        <v>370</v>
      </c>
      <c r="B97" s="6" t="s">
        <v>71</v>
      </c>
      <c r="C97" s="6" t="s">
        <v>42</v>
      </c>
      <c r="D97" s="6"/>
      <c r="E97" s="6"/>
      <c r="F97" s="6"/>
      <c r="G97" s="6"/>
      <c r="H97" s="6"/>
    </row>
    <row r="98" spans="1:8" ht="38.25">
      <c r="A98" s="5"/>
      <c r="B98" s="6" t="s">
        <v>72</v>
      </c>
      <c r="C98" s="6" t="s">
        <v>40</v>
      </c>
      <c r="D98" s="6"/>
      <c r="E98" s="6"/>
      <c r="F98" s="6"/>
      <c r="G98" s="6"/>
      <c r="H98" s="6"/>
    </row>
    <row r="99" spans="1:8" ht="38.25">
      <c r="A99" s="5" t="s">
        <v>371</v>
      </c>
      <c r="B99" s="6" t="s">
        <v>73</v>
      </c>
      <c r="C99" s="6" t="s">
        <v>42</v>
      </c>
      <c r="D99" s="6"/>
      <c r="E99" s="6"/>
      <c r="F99" s="6"/>
      <c r="G99" s="6"/>
      <c r="H99" s="6"/>
    </row>
    <row r="100" spans="1:8" ht="38.25">
      <c r="A100" s="5"/>
      <c r="B100" s="6" t="s">
        <v>72</v>
      </c>
      <c r="C100" s="6" t="s">
        <v>40</v>
      </c>
      <c r="D100" s="6"/>
      <c r="E100" s="6"/>
      <c r="F100" s="6"/>
      <c r="G100" s="6"/>
      <c r="H100" s="6"/>
    </row>
    <row r="101" spans="1:8" ht="38.25">
      <c r="A101" s="5">
        <v>3</v>
      </c>
      <c r="B101" s="6" t="s">
        <v>74</v>
      </c>
      <c r="C101" s="6"/>
      <c r="D101" s="6"/>
      <c r="E101" s="6"/>
      <c r="F101" s="6"/>
      <c r="G101" s="6"/>
      <c r="H101" s="6"/>
    </row>
    <row r="102" spans="1:8" ht="38.25">
      <c r="A102" s="5" t="s">
        <v>355</v>
      </c>
      <c r="B102" s="6" t="s">
        <v>75</v>
      </c>
      <c r="C102" s="6" t="s">
        <v>42</v>
      </c>
      <c r="D102" s="6"/>
      <c r="E102" s="6"/>
      <c r="F102" s="6"/>
      <c r="G102" s="6"/>
      <c r="H102" s="6"/>
    </row>
    <row r="103" spans="1:8" ht="38.25">
      <c r="A103" s="5"/>
      <c r="B103" s="6" t="s">
        <v>72</v>
      </c>
      <c r="C103" s="6" t="s">
        <v>40</v>
      </c>
      <c r="D103" s="6"/>
      <c r="E103" s="6"/>
      <c r="F103" s="6"/>
      <c r="G103" s="6"/>
      <c r="H103" s="6"/>
    </row>
    <row r="104" spans="1:8" ht="38.25">
      <c r="A104" s="5" t="s">
        <v>356</v>
      </c>
      <c r="B104" s="6" t="s">
        <v>73</v>
      </c>
      <c r="C104" s="6" t="s">
        <v>42</v>
      </c>
      <c r="D104" s="6"/>
      <c r="E104" s="6"/>
      <c r="F104" s="6"/>
      <c r="G104" s="6"/>
      <c r="H104" s="6"/>
    </row>
    <row r="105" spans="1:8" ht="38.25">
      <c r="A105" s="5"/>
      <c r="B105" s="6" t="s">
        <v>72</v>
      </c>
      <c r="C105" s="6" t="s">
        <v>40</v>
      </c>
      <c r="D105" s="6"/>
      <c r="E105" s="6"/>
      <c r="F105" s="6"/>
      <c r="G105" s="6"/>
      <c r="H105" s="6"/>
    </row>
    <row r="106" spans="1:8" ht="15">
      <c r="A106" s="10" t="s">
        <v>76</v>
      </c>
      <c r="B106" s="36" t="s">
        <v>77</v>
      </c>
      <c r="C106" s="36"/>
      <c r="D106" s="36"/>
      <c r="E106" s="36"/>
      <c r="F106" s="36"/>
      <c r="G106" s="36"/>
      <c r="H106" s="36"/>
    </row>
    <row r="107" spans="1:8" ht="25.5" customHeight="1">
      <c r="A107" s="5">
        <v>1</v>
      </c>
      <c r="B107" s="6" t="s">
        <v>78</v>
      </c>
      <c r="C107" s="6" t="s">
        <v>79</v>
      </c>
      <c r="D107" s="6"/>
      <c r="E107" s="6"/>
      <c r="F107" s="6"/>
      <c r="G107" s="6"/>
      <c r="H107" s="6"/>
    </row>
    <row r="108" spans="1:8" ht="25.5">
      <c r="A108" s="5">
        <v>2</v>
      </c>
      <c r="B108" s="6" t="s">
        <v>81</v>
      </c>
      <c r="C108" s="6" t="s">
        <v>79</v>
      </c>
      <c r="D108" s="6"/>
      <c r="E108" s="6"/>
      <c r="F108" s="6"/>
      <c r="G108" s="6"/>
      <c r="H108" s="6"/>
    </row>
    <row r="109" spans="1:8" ht="15">
      <c r="A109" s="5">
        <v>3</v>
      </c>
      <c r="B109" s="6" t="s">
        <v>82</v>
      </c>
      <c r="C109" s="6" t="s">
        <v>79</v>
      </c>
      <c r="D109" s="6"/>
      <c r="E109" s="6"/>
      <c r="F109" s="6"/>
      <c r="G109" s="6"/>
      <c r="H109" s="6"/>
    </row>
    <row r="110" spans="1:8" ht="25.5">
      <c r="A110" s="5">
        <v>4</v>
      </c>
      <c r="B110" s="6" t="s">
        <v>83</v>
      </c>
      <c r="C110" s="6" t="s">
        <v>79</v>
      </c>
      <c r="D110" s="6"/>
      <c r="E110" s="6"/>
      <c r="F110" s="6"/>
      <c r="G110" s="6"/>
      <c r="H110" s="6"/>
    </row>
    <row r="111" spans="1:8" ht="15">
      <c r="A111" s="5">
        <v>5</v>
      </c>
      <c r="B111" s="6" t="s">
        <v>84</v>
      </c>
      <c r="C111" s="6" t="s">
        <v>79</v>
      </c>
      <c r="D111" s="6"/>
      <c r="E111" s="6"/>
      <c r="F111" s="6"/>
      <c r="G111" s="6"/>
      <c r="H111" s="6"/>
    </row>
    <row r="112" spans="1:8" ht="15">
      <c r="A112" s="5">
        <v>6</v>
      </c>
      <c r="B112" s="6" t="s">
        <v>85</v>
      </c>
      <c r="C112" s="6" t="s">
        <v>86</v>
      </c>
      <c r="D112" s="6"/>
      <c r="E112" s="6"/>
      <c r="F112" s="6"/>
      <c r="G112" s="6"/>
      <c r="H112" s="6"/>
    </row>
    <row r="113" spans="1:8" ht="25.5">
      <c r="A113" s="5">
        <v>7</v>
      </c>
      <c r="B113" s="6" t="s">
        <v>87</v>
      </c>
      <c r="C113" s="6" t="s">
        <v>79</v>
      </c>
      <c r="D113" s="6"/>
      <c r="E113" s="6"/>
      <c r="F113" s="6"/>
      <c r="G113" s="6"/>
      <c r="H113" s="6"/>
    </row>
    <row r="114" spans="1:8" ht="38.25">
      <c r="A114" s="5">
        <v>8</v>
      </c>
      <c r="B114" s="6" t="s">
        <v>88</v>
      </c>
      <c r="C114" s="6" t="s">
        <v>79</v>
      </c>
      <c r="D114" s="6"/>
      <c r="E114" s="6"/>
      <c r="F114" s="6"/>
      <c r="G114" s="6"/>
      <c r="H114" s="6"/>
    </row>
    <row r="115" spans="1:8" ht="38.25">
      <c r="A115" s="5">
        <v>9</v>
      </c>
      <c r="B115" s="6" t="s">
        <v>89</v>
      </c>
      <c r="C115" s="6" t="s">
        <v>79</v>
      </c>
      <c r="D115" s="6"/>
      <c r="E115" s="6"/>
      <c r="F115" s="6"/>
      <c r="G115" s="6"/>
      <c r="H115" s="6"/>
    </row>
    <row r="116" spans="1:8" ht="38.25">
      <c r="A116" s="5">
        <v>10</v>
      </c>
      <c r="B116" s="6" t="s">
        <v>90</v>
      </c>
      <c r="C116" s="6" t="s">
        <v>79</v>
      </c>
      <c r="D116" s="6"/>
      <c r="E116" s="6"/>
      <c r="F116" s="6"/>
      <c r="G116" s="6"/>
      <c r="H116" s="6"/>
    </row>
    <row r="117" spans="1:8" ht="25.5">
      <c r="A117" s="5">
        <v>11</v>
      </c>
      <c r="B117" s="6" t="s">
        <v>91</v>
      </c>
      <c r="C117" s="6" t="s">
        <v>79</v>
      </c>
      <c r="D117" s="6"/>
      <c r="E117" s="6"/>
      <c r="F117" s="6"/>
      <c r="G117" s="6"/>
      <c r="H117" s="6"/>
    </row>
    <row r="118" spans="1:8" ht="38.25">
      <c r="A118" s="5">
        <v>12</v>
      </c>
      <c r="B118" s="6" t="s">
        <v>92</v>
      </c>
      <c r="C118" s="6" t="s">
        <v>79</v>
      </c>
      <c r="D118" s="6"/>
      <c r="E118" s="6"/>
      <c r="F118" s="6"/>
      <c r="G118" s="6"/>
      <c r="H118" s="6"/>
    </row>
    <row r="119" spans="1:8" ht="38.25">
      <c r="A119" s="5">
        <v>13</v>
      </c>
      <c r="B119" s="6" t="s">
        <v>93</v>
      </c>
      <c r="C119" s="6" t="s">
        <v>79</v>
      </c>
      <c r="D119" s="6"/>
      <c r="E119" s="6"/>
      <c r="F119" s="6"/>
      <c r="G119" s="6"/>
      <c r="H119" s="6"/>
    </row>
    <row r="120" spans="1:8" ht="38.25">
      <c r="A120" s="5">
        <v>14</v>
      </c>
      <c r="B120" s="6" t="s">
        <v>94</v>
      </c>
      <c r="C120" s="6" t="s">
        <v>95</v>
      </c>
      <c r="D120" s="6"/>
      <c r="E120" s="6"/>
      <c r="F120" s="6"/>
      <c r="G120" s="6"/>
      <c r="H120" s="6"/>
    </row>
    <row r="121" spans="1:8" ht="15">
      <c r="A121" s="5">
        <v>15</v>
      </c>
      <c r="B121" s="6" t="s">
        <v>96</v>
      </c>
      <c r="C121" s="6" t="s">
        <v>95</v>
      </c>
      <c r="D121" s="6"/>
      <c r="E121" s="6"/>
      <c r="F121" s="6"/>
      <c r="G121" s="6"/>
      <c r="H121" s="6"/>
    </row>
    <row r="122" spans="1:8" ht="15">
      <c r="A122" s="5">
        <v>16</v>
      </c>
      <c r="B122" s="6" t="s">
        <v>97</v>
      </c>
      <c r="C122" s="6" t="s">
        <v>95</v>
      </c>
      <c r="D122" s="6"/>
      <c r="E122" s="6"/>
      <c r="F122" s="6"/>
      <c r="G122" s="6"/>
      <c r="H122" s="6"/>
    </row>
    <row r="123" spans="1:8" ht="15">
      <c r="A123" s="5">
        <v>17</v>
      </c>
      <c r="B123" s="6" t="s">
        <v>98</v>
      </c>
      <c r="C123" s="6" t="s">
        <v>95</v>
      </c>
      <c r="D123" s="6"/>
      <c r="E123" s="6"/>
      <c r="F123" s="6"/>
      <c r="G123" s="6"/>
      <c r="H123" s="6"/>
    </row>
    <row r="124" spans="1:8" ht="51">
      <c r="A124" s="5">
        <v>18</v>
      </c>
      <c r="B124" s="6" t="s">
        <v>99</v>
      </c>
      <c r="C124" s="6" t="s">
        <v>95</v>
      </c>
      <c r="D124" s="6"/>
      <c r="E124" s="6"/>
      <c r="F124" s="6"/>
      <c r="G124" s="6"/>
      <c r="H124" s="6"/>
    </row>
    <row r="125" spans="1:8" ht="63.75">
      <c r="A125" s="5">
        <v>19</v>
      </c>
      <c r="B125" s="6" t="s">
        <v>100</v>
      </c>
      <c r="C125" s="6" t="s">
        <v>95</v>
      </c>
      <c r="D125" s="6"/>
      <c r="E125" s="6"/>
      <c r="F125" s="6"/>
      <c r="G125" s="6"/>
      <c r="H125" s="6"/>
    </row>
    <row r="126" spans="1:8" ht="25.5">
      <c r="A126" s="5">
        <v>20</v>
      </c>
      <c r="B126" s="6" t="s">
        <v>101</v>
      </c>
      <c r="C126" s="6" t="s">
        <v>102</v>
      </c>
      <c r="D126" s="6"/>
      <c r="E126" s="6"/>
      <c r="F126" s="6"/>
      <c r="G126" s="6"/>
      <c r="H126" s="6"/>
    </row>
    <row r="127" spans="1:8" ht="15">
      <c r="A127" s="5">
        <v>21</v>
      </c>
      <c r="B127" s="6" t="s">
        <v>103</v>
      </c>
      <c r="C127" s="6" t="s">
        <v>104</v>
      </c>
      <c r="D127" s="6"/>
      <c r="E127" s="6"/>
      <c r="F127" s="6"/>
      <c r="G127" s="6"/>
      <c r="H127" s="6"/>
    </row>
    <row r="128" spans="1:8" ht="15">
      <c r="A128" s="5">
        <v>22</v>
      </c>
      <c r="B128" s="6" t="s">
        <v>105</v>
      </c>
      <c r="C128" s="6" t="s">
        <v>106</v>
      </c>
      <c r="D128" s="6"/>
      <c r="E128" s="6"/>
      <c r="F128" s="6"/>
      <c r="G128" s="6"/>
      <c r="H128" s="6"/>
    </row>
    <row r="129" spans="1:8" ht="114.75">
      <c r="A129" s="5">
        <v>23</v>
      </c>
      <c r="B129" s="6" t="s">
        <v>108</v>
      </c>
      <c r="C129" s="6" t="s">
        <v>109</v>
      </c>
      <c r="D129" s="6"/>
      <c r="E129" s="6"/>
      <c r="F129" s="6"/>
      <c r="G129" s="6"/>
      <c r="H129" s="6"/>
    </row>
    <row r="130" spans="1:8" ht="15">
      <c r="A130" s="5">
        <v>24</v>
      </c>
      <c r="B130" s="6" t="s">
        <v>110</v>
      </c>
      <c r="C130" s="6" t="s">
        <v>79</v>
      </c>
      <c r="D130" s="6"/>
      <c r="E130" s="6"/>
      <c r="F130" s="6"/>
      <c r="G130" s="6"/>
      <c r="H130" s="6"/>
    </row>
    <row r="131" spans="1:8" ht="15">
      <c r="A131" s="5">
        <v>25</v>
      </c>
      <c r="B131" s="6" t="s">
        <v>111</v>
      </c>
      <c r="C131" s="6" t="s">
        <v>112</v>
      </c>
      <c r="D131" s="6"/>
      <c r="E131" s="6"/>
      <c r="F131" s="6"/>
      <c r="G131" s="6"/>
      <c r="H131" s="6"/>
    </row>
    <row r="132" spans="1:8" ht="15">
      <c r="A132" s="5">
        <v>26</v>
      </c>
      <c r="B132" s="6" t="s">
        <v>113</v>
      </c>
      <c r="C132" s="6" t="s">
        <v>112</v>
      </c>
      <c r="D132" s="6"/>
      <c r="E132" s="6"/>
      <c r="F132" s="6"/>
      <c r="G132" s="6"/>
      <c r="H132" s="6"/>
    </row>
    <row r="133" spans="1:8" ht="25.5">
      <c r="A133" s="5">
        <v>27</v>
      </c>
      <c r="B133" s="6" t="s">
        <v>114</v>
      </c>
      <c r="C133" s="6" t="s">
        <v>79</v>
      </c>
      <c r="D133" s="6"/>
      <c r="E133" s="6"/>
      <c r="F133" s="6"/>
      <c r="G133" s="6"/>
      <c r="H133" s="6"/>
    </row>
    <row r="134" spans="1:8" ht="15">
      <c r="A134" s="5">
        <v>28</v>
      </c>
      <c r="B134" s="6" t="s">
        <v>115</v>
      </c>
      <c r="C134" s="6" t="s">
        <v>112</v>
      </c>
      <c r="D134" s="6"/>
      <c r="E134" s="6"/>
      <c r="F134" s="6"/>
      <c r="G134" s="6"/>
      <c r="H134" s="6"/>
    </row>
    <row r="135" spans="1:8" ht="51">
      <c r="A135" s="5">
        <v>29</v>
      </c>
      <c r="B135" s="6" t="s">
        <v>116</v>
      </c>
      <c r="C135" s="6" t="s">
        <v>79</v>
      </c>
      <c r="D135" s="6"/>
      <c r="E135" s="6"/>
      <c r="F135" s="6"/>
      <c r="G135" s="6"/>
      <c r="H135" s="6"/>
    </row>
    <row r="136" spans="1:8" ht="25.5">
      <c r="A136" s="5">
        <v>30</v>
      </c>
      <c r="B136" s="6" t="s">
        <v>117</v>
      </c>
      <c r="C136" s="6" t="s">
        <v>118</v>
      </c>
      <c r="D136" s="6"/>
      <c r="E136" s="6"/>
      <c r="F136" s="6"/>
      <c r="G136" s="6"/>
      <c r="H136" s="6"/>
    </row>
    <row r="137" spans="1:8" ht="63.75">
      <c r="A137" s="5">
        <v>31</v>
      </c>
      <c r="B137" s="6" t="s">
        <v>119</v>
      </c>
      <c r="C137" s="6" t="s">
        <v>79</v>
      </c>
      <c r="D137" s="6"/>
      <c r="E137" s="6"/>
      <c r="F137" s="6"/>
      <c r="G137" s="6"/>
      <c r="H137" s="6"/>
    </row>
    <row r="138" spans="1:8" ht="51">
      <c r="A138" s="5">
        <v>32</v>
      </c>
      <c r="B138" s="6" t="s">
        <v>120</v>
      </c>
      <c r="C138" s="6" t="s">
        <v>121</v>
      </c>
      <c r="D138" s="6"/>
      <c r="E138" s="6"/>
      <c r="F138" s="6"/>
      <c r="G138" s="6"/>
      <c r="H138" s="6"/>
    </row>
    <row r="139" spans="1:8" ht="25.5">
      <c r="A139" s="5">
        <v>33</v>
      </c>
      <c r="B139" s="6" t="s">
        <v>122</v>
      </c>
      <c r="C139" s="6" t="s">
        <v>123</v>
      </c>
      <c r="D139" s="6"/>
      <c r="E139" s="6"/>
      <c r="F139" s="6"/>
      <c r="G139" s="6"/>
      <c r="H139" s="6"/>
    </row>
    <row r="140" spans="1:8" ht="38.25">
      <c r="A140" s="5">
        <v>34</v>
      </c>
      <c r="B140" s="6" t="s">
        <v>124</v>
      </c>
      <c r="C140" s="6" t="s">
        <v>125</v>
      </c>
      <c r="D140" s="6"/>
      <c r="E140" s="6"/>
      <c r="F140" s="6"/>
      <c r="G140" s="6"/>
      <c r="H140" s="6"/>
    </row>
    <row r="141" spans="1:8" ht="51">
      <c r="A141" s="5">
        <v>35</v>
      </c>
      <c r="B141" s="6" t="s">
        <v>126</v>
      </c>
      <c r="C141" s="6" t="s">
        <v>127</v>
      </c>
      <c r="D141" s="6"/>
      <c r="E141" s="6"/>
      <c r="F141" s="6"/>
      <c r="G141" s="6"/>
      <c r="H141" s="6"/>
    </row>
    <row r="142" spans="1:8" ht="25.5">
      <c r="A142" s="5">
        <v>36</v>
      </c>
      <c r="B142" s="6" t="s">
        <v>128</v>
      </c>
      <c r="C142" s="6" t="s">
        <v>127</v>
      </c>
      <c r="D142" s="6"/>
      <c r="E142" s="6"/>
      <c r="F142" s="6"/>
      <c r="G142" s="6"/>
      <c r="H142" s="6"/>
    </row>
    <row r="143" spans="1:8" ht="25.5">
      <c r="A143" s="5">
        <v>37</v>
      </c>
      <c r="B143" s="6" t="s">
        <v>129</v>
      </c>
      <c r="C143" s="6" t="s">
        <v>130</v>
      </c>
      <c r="D143" s="6"/>
      <c r="E143" s="6"/>
      <c r="F143" s="6"/>
      <c r="G143" s="6"/>
      <c r="H143" s="6"/>
    </row>
    <row r="144" spans="1:8" ht="25.5">
      <c r="A144" s="5">
        <v>38</v>
      </c>
      <c r="B144" s="6" t="s">
        <v>131</v>
      </c>
      <c r="C144" s="6" t="s">
        <v>127</v>
      </c>
      <c r="D144" s="6"/>
      <c r="E144" s="6"/>
      <c r="F144" s="6"/>
      <c r="G144" s="6"/>
      <c r="H144" s="6"/>
    </row>
    <row r="145" spans="1:8" ht="15">
      <c r="A145" s="5">
        <v>39</v>
      </c>
      <c r="B145" s="6" t="s">
        <v>132</v>
      </c>
      <c r="C145" s="6" t="s">
        <v>127</v>
      </c>
      <c r="D145" s="6"/>
      <c r="E145" s="6"/>
      <c r="F145" s="6"/>
      <c r="G145" s="6"/>
      <c r="H145" s="6"/>
    </row>
    <row r="146" spans="1:8" ht="25.5">
      <c r="A146" s="5">
        <v>40</v>
      </c>
      <c r="B146" s="6" t="s">
        <v>133</v>
      </c>
      <c r="C146" s="6" t="s">
        <v>134</v>
      </c>
      <c r="D146" s="6"/>
      <c r="E146" s="6"/>
      <c r="F146" s="6"/>
      <c r="G146" s="6"/>
      <c r="H146" s="6"/>
    </row>
    <row r="147" spans="1:8" ht="25.5">
      <c r="A147" s="37" t="s">
        <v>135</v>
      </c>
      <c r="B147" s="6" t="s">
        <v>136</v>
      </c>
      <c r="C147" s="32" t="s">
        <v>134</v>
      </c>
      <c r="D147" s="32"/>
      <c r="E147" s="32"/>
      <c r="F147" s="32"/>
      <c r="G147" s="32"/>
      <c r="H147" s="32"/>
    </row>
    <row r="148" spans="1:8" ht="25.5">
      <c r="A148" s="37"/>
      <c r="B148" s="6" t="s">
        <v>137</v>
      </c>
      <c r="C148" s="32"/>
      <c r="D148" s="32"/>
      <c r="E148" s="32"/>
      <c r="F148" s="32"/>
      <c r="G148" s="32"/>
      <c r="H148" s="32"/>
    </row>
    <row r="149" spans="1:8" ht="25.5">
      <c r="A149" s="5" t="s">
        <v>138</v>
      </c>
      <c r="B149" s="6" t="s">
        <v>139</v>
      </c>
      <c r="C149" s="6" t="s">
        <v>134</v>
      </c>
      <c r="D149" s="6"/>
      <c r="E149" s="6"/>
      <c r="F149" s="6"/>
      <c r="G149" s="6"/>
      <c r="H149" s="6"/>
    </row>
    <row r="150" spans="1:8" ht="25.5">
      <c r="A150" s="5" t="s">
        <v>140</v>
      </c>
      <c r="B150" s="6" t="s">
        <v>141</v>
      </c>
      <c r="C150" s="6" t="s">
        <v>134</v>
      </c>
      <c r="D150" s="6"/>
      <c r="E150" s="6"/>
      <c r="F150" s="6"/>
      <c r="G150" s="6"/>
      <c r="H150" s="6"/>
    </row>
    <row r="151" spans="1:8" ht="38.25">
      <c r="A151" s="5" t="s">
        <v>142</v>
      </c>
      <c r="B151" s="6" t="s">
        <v>143</v>
      </c>
      <c r="C151" s="6" t="s">
        <v>144</v>
      </c>
      <c r="D151" s="6"/>
      <c r="E151" s="6"/>
      <c r="F151" s="6"/>
      <c r="G151" s="6"/>
      <c r="H151" s="6"/>
    </row>
    <row r="152" spans="1:8" ht="15">
      <c r="A152" s="10" t="s">
        <v>145</v>
      </c>
      <c r="B152" s="36" t="s">
        <v>146</v>
      </c>
      <c r="C152" s="36"/>
      <c r="D152" s="36"/>
      <c r="E152" s="36"/>
      <c r="F152" s="36"/>
      <c r="G152" s="36"/>
      <c r="H152" s="36"/>
    </row>
    <row r="153" spans="1:8" ht="44.25" customHeight="1">
      <c r="A153" s="5">
        <v>1</v>
      </c>
      <c r="B153" s="6" t="s">
        <v>147</v>
      </c>
      <c r="C153" s="6" t="s">
        <v>42</v>
      </c>
      <c r="D153" s="30">
        <v>126182</v>
      </c>
      <c r="E153" s="27">
        <f>D153*E155/100</f>
        <v>146875.848</v>
      </c>
      <c r="F153" s="27">
        <f>E153*F155/100</f>
        <v>156569.65396799997</v>
      </c>
      <c r="G153" s="27">
        <f>F153*G155/100</f>
        <v>166276.97251401597</v>
      </c>
      <c r="H153" s="27">
        <f>G153*H155/100</f>
        <v>174590.82113971678</v>
      </c>
    </row>
    <row r="154" spans="1:8" ht="38.25">
      <c r="A154" s="5"/>
      <c r="B154" s="6" t="s">
        <v>149</v>
      </c>
      <c r="C154" s="6" t="s">
        <v>150</v>
      </c>
      <c r="D154" s="27">
        <f>D153/D155/100</f>
        <v>11.7487895716946</v>
      </c>
      <c r="E154" s="27">
        <f>E153/E155/100</f>
        <v>12.6182</v>
      </c>
      <c r="F154" s="27">
        <f>F153/F155/100</f>
        <v>14.687584799999998</v>
      </c>
      <c r="G154" s="27">
        <f>G153/G155/100</f>
        <v>15.656965396799997</v>
      </c>
      <c r="H154" s="27">
        <f>H153/H155/100</f>
        <v>16.6276972514016</v>
      </c>
    </row>
    <row r="155" spans="1:8" ht="38.25">
      <c r="A155" s="5"/>
      <c r="B155" s="6" t="s">
        <v>45</v>
      </c>
      <c r="C155" s="6" t="s">
        <v>40</v>
      </c>
      <c r="D155" s="26">
        <v>107.4</v>
      </c>
      <c r="E155" s="26">
        <v>116.4</v>
      </c>
      <c r="F155" s="26">
        <v>106.6</v>
      </c>
      <c r="G155" s="26">
        <v>106.2</v>
      </c>
      <c r="H155" s="26">
        <v>105</v>
      </c>
    </row>
    <row r="156" spans="1:8" ht="49.5" customHeight="1">
      <c r="A156" s="5">
        <v>2</v>
      </c>
      <c r="B156" s="6" t="s">
        <v>151</v>
      </c>
      <c r="C156" s="6" t="s">
        <v>42</v>
      </c>
      <c r="D156" s="6"/>
      <c r="E156" s="6"/>
      <c r="F156" s="6"/>
      <c r="G156" s="6"/>
      <c r="H156" s="6"/>
    </row>
    <row r="157" spans="1:8" ht="38.25">
      <c r="A157" s="5"/>
      <c r="B157" s="6" t="s">
        <v>153</v>
      </c>
      <c r="C157" s="6" t="s">
        <v>150</v>
      </c>
      <c r="D157" s="6"/>
      <c r="E157" s="6"/>
      <c r="F157" s="6"/>
      <c r="G157" s="6"/>
      <c r="H157" s="6"/>
    </row>
    <row r="158" spans="1:8" ht="38.25">
      <c r="A158" s="5"/>
      <c r="B158" s="6" t="s">
        <v>45</v>
      </c>
      <c r="C158" s="6" t="s">
        <v>40</v>
      </c>
      <c r="D158" s="6"/>
      <c r="E158" s="6"/>
      <c r="F158" s="6"/>
      <c r="G158" s="6"/>
      <c r="H158" s="6"/>
    </row>
    <row r="159" spans="1:8" ht="45" customHeight="1">
      <c r="A159" s="5">
        <v>3</v>
      </c>
      <c r="B159" s="6" t="s">
        <v>154</v>
      </c>
      <c r="C159" s="6" t="s">
        <v>42</v>
      </c>
      <c r="D159" s="6">
        <v>241007</v>
      </c>
      <c r="E159" s="8">
        <f>D159*1.16</f>
        <v>279568.12</v>
      </c>
      <c r="F159" s="8">
        <f>E159*1.06</f>
        <v>296342.2072</v>
      </c>
      <c r="G159" s="8">
        <f>F159*1.06</f>
        <v>314122.73963200004</v>
      </c>
      <c r="H159" s="8">
        <f>G159*1.05</f>
        <v>329828.87661360006</v>
      </c>
    </row>
    <row r="160" spans="1:8" ht="38.25">
      <c r="A160" s="5"/>
      <c r="B160" s="6" t="s">
        <v>156</v>
      </c>
      <c r="C160" s="6" t="s">
        <v>150</v>
      </c>
      <c r="D160" s="15"/>
      <c r="E160" s="15"/>
      <c r="F160" s="15"/>
      <c r="G160" s="15"/>
      <c r="H160" s="15"/>
    </row>
    <row r="161" spans="1:8" ht="38.25">
      <c r="A161" s="5"/>
      <c r="B161" s="6" t="s">
        <v>45</v>
      </c>
      <c r="C161" s="6" t="s">
        <v>40</v>
      </c>
      <c r="D161" s="6">
        <v>107.4</v>
      </c>
      <c r="E161" s="6">
        <v>116.4</v>
      </c>
      <c r="F161" s="6">
        <v>106.6</v>
      </c>
      <c r="G161" s="6">
        <v>106.2</v>
      </c>
      <c r="H161" s="6">
        <v>105</v>
      </c>
    </row>
    <row r="162" spans="1:8" ht="15">
      <c r="A162" s="10" t="s">
        <v>157</v>
      </c>
      <c r="B162" s="36" t="s">
        <v>158</v>
      </c>
      <c r="C162" s="36"/>
      <c r="D162" s="36"/>
      <c r="E162" s="36"/>
      <c r="F162" s="36"/>
      <c r="G162" s="36"/>
      <c r="H162" s="36"/>
    </row>
    <row r="163" spans="1:8" ht="51">
      <c r="A163" s="5">
        <v>1</v>
      </c>
      <c r="B163" s="6" t="s">
        <v>159</v>
      </c>
      <c r="C163" s="6" t="s">
        <v>42</v>
      </c>
      <c r="D163" s="26">
        <v>158070</v>
      </c>
      <c r="E163" s="26">
        <v>164390</v>
      </c>
      <c r="F163" s="31">
        <v>266700</v>
      </c>
      <c r="G163" s="31">
        <v>198000</v>
      </c>
      <c r="H163" s="31">
        <v>120000</v>
      </c>
    </row>
    <row r="164" spans="1:8" ht="63.75">
      <c r="A164" s="5"/>
      <c r="B164" s="6" t="s">
        <v>162</v>
      </c>
      <c r="C164" s="6" t="s">
        <v>38</v>
      </c>
      <c r="D164" s="26">
        <v>227.7</v>
      </c>
      <c r="E164" s="31">
        <v>104</v>
      </c>
      <c r="F164" s="26">
        <v>162.2</v>
      </c>
      <c r="G164" s="6">
        <v>74.2</v>
      </c>
      <c r="H164" s="6">
        <v>60.6</v>
      </c>
    </row>
    <row r="165" spans="1:8" ht="38.25">
      <c r="A165" s="5"/>
      <c r="B165" s="6" t="s">
        <v>45</v>
      </c>
      <c r="C165" s="6" t="s">
        <v>40</v>
      </c>
      <c r="D165" s="6"/>
      <c r="E165" s="6"/>
      <c r="F165" s="6"/>
      <c r="G165" s="6"/>
      <c r="H165" s="6"/>
    </row>
    <row r="166" spans="1:8" ht="38.25">
      <c r="A166" s="5"/>
      <c r="B166" s="6" t="s">
        <v>163</v>
      </c>
      <c r="C166" s="6"/>
      <c r="D166" s="6"/>
      <c r="E166" s="6"/>
      <c r="F166" s="6"/>
      <c r="G166" s="6"/>
      <c r="H166" s="6"/>
    </row>
    <row r="167" spans="1:8" ht="38.25">
      <c r="A167" s="5" t="s">
        <v>349</v>
      </c>
      <c r="B167" s="6" t="s">
        <v>164</v>
      </c>
      <c r="C167" s="6" t="s">
        <v>42</v>
      </c>
      <c r="D167" s="6"/>
      <c r="E167" s="6"/>
      <c r="F167" s="6"/>
      <c r="G167" s="6"/>
      <c r="H167" s="6"/>
    </row>
    <row r="168" spans="1:8" ht="38.25">
      <c r="A168" s="5" t="s">
        <v>350</v>
      </c>
      <c r="B168" s="6" t="s">
        <v>165</v>
      </c>
      <c r="C168" s="6" t="s">
        <v>42</v>
      </c>
      <c r="D168" s="6"/>
      <c r="E168" s="6"/>
      <c r="F168" s="6"/>
      <c r="G168" s="6"/>
      <c r="H168" s="6"/>
    </row>
    <row r="169" spans="1:8" ht="38.25">
      <c r="A169" s="5" t="s">
        <v>351</v>
      </c>
      <c r="B169" s="6" t="s">
        <v>166</v>
      </c>
      <c r="C169" s="6" t="s">
        <v>42</v>
      </c>
      <c r="D169" s="6">
        <v>51470</v>
      </c>
      <c r="E169" s="6">
        <v>53790</v>
      </c>
      <c r="F169" s="6">
        <v>30000</v>
      </c>
      <c r="G169" s="6">
        <v>20000</v>
      </c>
      <c r="H169" s="6">
        <v>30000</v>
      </c>
    </row>
    <row r="170" spans="1:8" ht="38.25">
      <c r="A170" s="5" t="s">
        <v>352</v>
      </c>
      <c r="B170" s="6" t="s">
        <v>167</v>
      </c>
      <c r="C170" s="6" t="s">
        <v>42</v>
      </c>
      <c r="D170" s="6"/>
      <c r="E170" s="6"/>
      <c r="F170" s="6"/>
      <c r="G170" s="6"/>
      <c r="H170" s="6"/>
    </row>
    <row r="171" spans="1:8" ht="38.25">
      <c r="A171" s="5" t="s">
        <v>353</v>
      </c>
      <c r="B171" s="6" t="s">
        <v>168</v>
      </c>
      <c r="C171" s="6" t="s">
        <v>42</v>
      </c>
      <c r="D171" s="6"/>
      <c r="E171" s="6"/>
      <c r="F171" s="6"/>
      <c r="G171" s="6"/>
      <c r="H171" s="6"/>
    </row>
    <row r="172" spans="1:8" ht="38.25">
      <c r="A172" s="5" t="s">
        <v>142</v>
      </c>
      <c r="B172" s="6" t="s">
        <v>169</v>
      </c>
      <c r="C172" s="6" t="s">
        <v>42</v>
      </c>
      <c r="D172" s="6"/>
      <c r="E172" s="6"/>
      <c r="F172" s="6"/>
      <c r="G172" s="6"/>
      <c r="H172" s="6"/>
    </row>
    <row r="173" spans="1:8" ht="35.25" customHeight="1">
      <c r="A173" s="37">
        <v>2</v>
      </c>
      <c r="B173" s="32" t="s">
        <v>170</v>
      </c>
      <c r="C173" s="32" t="s">
        <v>42</v>
      </c>
      <c r="D173" s="32"/>
      <c r="E173" s="32"/>
      <c r="F173" s="32"/>
      <c r="G173" s="32"/>
      <c r="H173" s="32"/>
    </row>
    <row r="174" spans="1:8" ht="15">
      <c r="A174" s="37"/>
      <c r="B174" s="32"/>
      <c r="C174" s="32"/>
      <c r="D174" s="32"/>
      <c r="E174" s="32"/>
      <c r="F174" s="32"/>
      <c r="G174" s="32"/>
      <c r="H174" s="32"/>
    </row>
    <row r="175" spans="1:8" ht="38.25">
      <c r="A175" s="5" t="s">
        <v>370</v>
      </c>
      <c r="B175" s="6" t="s">
        <v>171</v>
      </c>
      <c r="C175" s="6" t="s">
        <v>42</v>
      </c>
      <c r="D175" s="6">
        <v>5470</v>
      </c>
      <c r="E175" s="6">
        <v>3790</v>
      </c>
      <c r="F175" s="6">
        <v>10000</v>
      </c>
      <c r="G175" s="6">
        <v>10000</v>
      </c>
      <c r="H175" s="6">
        <v>10000</v>
      </c>
    </row>
    <row r="176" spans="1:8" ht="25.5">
      <c r="A176" s="5" t="s">
        <v>371</v>
      </c>
      <c r="B176" s="6" t="s">
        <v>172</v>
      </c>
      <c r="C176" s="6"/>
      <c r="D176" s="6">
        <v>152970</v>
      </c>
      <c r="E176" s="6">
        <v>158790</v>
      </c>
      <c r="F176" s="6">
        <v>256700</v>
      </c>
      <c r="G176" s="6">
        <v>170000</v>
      </c>
      <c r="H176" s="6">
        <v>110000</v>
      </c>
    </row>
    <row r="177" spans="1:8" ht="15">
      <c r="A177" s="5"/>
      <c r="B177" s="6" t="s">
        <v>173</v>
      </c>
      <c r="C177" s="6"/>
      <c r="D177" s="6"/>
      <c r="E177" s="6"/>
      <c r="F177" s="6"/>
      <c r="G177" s="6"/>
      <c r="H177" s="6"/>
    </row>
    <row r="178" spans="1:8" ht="38.25">
      <c r="A178" s="5" t="s">
        <v>374</v>
      </c>
      <c r="B178" s="6" t="s">
        <v>174</v>
      </c>
      <c r="C178" s="6" t="s">
        <v>42</v>
      </c>
      <c r="D178" s="6">
        <v>46000</v>
      </c>
      <c r="E178" s="6">
        <v>50000</v>
      </c>
      <c r="F178" s="6">
        <v>200000</v>
      </c>
      <c r="G178" s="6">
        <v>152000</v>
      </c>
      <c r="H178" s="6">
        <v>110000</v>
      </c>
    </row>
    <row r="179" spans="1:8" ht="15">
      <c r="A179" s="5" t="s">
        <v>375</v>
      </c>
      <c r="B179" s="6" t="s">
        <v>175</v>
      </c>
      <c r="C179" s="6"/>
      <c r="D179" s="6">
        <v>152970</v>
      </c>
      <c r="E179" s="6">
        <v>105000</v>
      </c>
      <c r="F179" s="6">
        <v>56700</v>
      </c>
      <c r="G179" s="6">
        <v>18000</v>
      </c>
      <c r="H179" s="6">
        <v>0</v>
      </c>
    </row>
    <row r="180" spans="1:8" ht="15">
      <c r="A180" s="5"/>
      <c r="B180" s="6" t="s">
        <v>173</v>
      </c>
      <c r="C180" s="6"/>
      <c r="D180" s="6"/>
      <c r="E180" s="6"/>
      <c r="F180" s="6"/>
      <c r="G180" s="6"/>
      <c r="H180" s="6"/>
    </row>
    <row r="181" spans="1:8" ht="38.25">
      <c r="A181" s="16" t="s">
        <v>176</v>
      </c>
      <c r="B181" s="6" t="s">
        <v>177</v>
      </c>
      <c r="C181" s="6" t="s">
        <v>42</v>
      </c>
      <c r="D181" s="6">
        <v>52200</v>
      </c>
      <c r="E181" s="6">
        <v>31600</v>
      </c>
      <c r="F181" s="6">
        <v>21200</v>
      </c>
      <c r="G181" s="6">
        <v>0</v>
      </c>
      <c r="H181" s="6">
        <v>0</v>
      </c>
    </row>
    <row r="182" spans="1:8" ht="38.25">
      <c r="A182" s="16" t="s">
        <v>178</v>
      </c>
      <c r="B182" s="6" t="s">
        <v>179</v>
      </c>
      <c r="C182" s="6" t="s">
        <v>42</v>
      </c>
      <c r="D182" s="6">
        <v>42300</v>
      </c>
      <c r="E182" s="6">
        <v>26600</v>
      </c>
      <c r="F182" s="6">
        <v>10600</v>
      </c>
      <c r="G182" s="6">
        <v>9000</v>
      </c>
      <c r="H182" s="6">
        <v>0</v>
      </c>
    </row>
    <row r="183" spans="1:8" ht="38.25">
      <c r="A183" s="16" t="s">
        <v>180</v>
      </c>
      <c r="B183" s="6" t="s">
        <v>181</v>
      </c>
      <c r="C183" s="6" t="s">
        <v>42</v>
      </c>
      <c r="D183" s="6">
        <v>12100</v>
      </c>
      <c r="E183" s="6">
        <v>52400</v>
      </c>
      <c r="F183" s="6">
        <v>24900</v>
      </c>
      <c r="G183" s="6">
        <v>9000</v>
      </c>
      <c r="H183" s="6"/>
    </row>
    <row r="184" spans="1:8" ht="38.25">
      <c r="A184" s="16" t="s">
        <v>182</v>
      </c>
      <c r="B184" s="6" t="s">
        <v>183</v>
      </c>
      <c r="C184" s="6" t="s">
        <v>42</v>
      </c>
      <c r="D184" s="6"/>
      <c r="E184" s="6"/>
      <c r="F184" s="6"/>
      <c r="G184" s="6"/>
      <c r="H184" s="6"/>
    </row>
    <row r="185" spans="1:8" ht="38.25">
      <c r="A185" s="5" t="s">
        <v>376</v>
      </c>
      <c r="B185" s="6" t="s">
        <v>184</v>
      </c>
      <c r="C185" s="6" t="s">
        <v>42</v>
      </c>
      <c r="D185" s="6"/>
      <c r="E185" s="6"/>
      <c r="F185" s="6"/>
      <c r="G185" s="6"/>
      <c r="H185" s="6"/>
    </row>
    <row r="186" spans="1:8" ht="15">
      <c r="A186" s="10" t="s">
        <v>185</v>
      </c>
      <c r="B186" s="11" t="s">
        <v>168</v>
      </c>
      <c r="C186" s="6"/>
      <c r="D186" s="6"/>
      <c r="E186" s="6"/>
      <c r="F186" s="6"/>
      <c r="G186" s="6"/>
      <c r="H186" s="6"/>
    </row>
    <row r="187" spans="1:8" ht="43.5" customHeight="1">
      <c r="A187" s="37">
        <v>1</v>
      </c>
      <c r="B187" s="32" t="s">
        <v>186</v>
      </c>
      <c r="C187" s="32" t="s">
        <v>32</v>
      </c>
      <c r="D187" s="32"/>
      <c r="E187" s="32"/>
      <c r="F187" s="32"/>
      <c r="G187" s="32"/>
      <c r="H187" s="32"/>
    </row>
    <row r="188" spans="1:8" ht="15" hidden="1">
      <c r="A188" s="37"/>
      <c r="B188" s="32"/>
      <c r="C188" s="32"/>
      <c r="D188" s="32"/>
      <c r="E188" s="32"/>
      <c r="F188" s="32"/>
      <c r="G188" s="32"/>
      <c r="H188" s="32"/>
    </row>
    <row r="189" spans="1:8" ht="63.75">
      <c r="A189" s="5"/>
      <c r="B189" s="6" t="s">
        <v>47</v>
      </c>
      <c r="C189" s="6" t="s">
        <v>38</v>
      </c>
      <c r="D189" s="6"/>
      <c r="E189" s="6"/>
      <c r="F189" s="6"/>
      <c r="G189" s="6"/>
      <c r="H189" s="6"/>
    </row>
    <row r="190" spans="1:8" ht="38.25">
      <c r="A190" s="5"/>
      <c r="B190" s="6" t="s">
        <v>45</v>
      </c>
      <c r="C190" s="6" t="s">
        <v>40</v>
      </c>
      <c r="D190" s="6"/>
      <c r="E190" s="6"/>
      <c r="F190" s="6"/>
      <c r="G190" s="6"/>
      <c r="H190" s="6"/>
    </row>
    <row r="191" spans="1:8" ht="51">
      <c r="A191" s="5">
        <v>2</v>
      </c>
      <c r="B191" s="6" t="s">
        <v>188</v>
      </c>
      <c r="C191" s="6" t="s">
        <v>189</v>
      </c>
      <c r="D191" s="15">
        <v>7900</v>
      </c>
      <c r="E191" s="6">
        <v>9654.3</v>
      </c>
      <c r="F191" s="6">
        <v>5800</v>
      </c>
      <c r="G191" s="6">
        <v>27932</v>
      </c>
      <c r="H191" s="6">
        <v>17500</v>
      </c>
    </row>
    <row r="192" spans="1:8" ht="25.5">
      <c r="A192" s="37" t="s">
        <v>370</v>
      </c>
      <c r="B192" s="6" t="s">
        <v>196</v>
      </c>
      <c r="C192" s="32" t="s">
        <v>198</v>
      </c>
      <c r="D192" s="32"/>
      <c r="E192" s="32"/>
      <c r="F192" s="32"/>
      <c r="G192" s="32"/>
      <c r="H192" s="32"/>
    </row>
    <row r="193" spans="1:8" ht="25.5">
      <c r="A193" s="37"/>
      <c r="B193" s="6" t="s">
        <v>197</v>
      </c>
      <c r="C193" s="32"/>
      <c r="D193" s="32"/>
      <c r="E193" s="32"/>
      <c r="F193" s="32"/>
      <c r="G193" s="32"/>
      <c r="H193" s="32"/>
    </row>
    <row r="194" spans="1:8" ht="38.25">
      <c r="A194" s="5" t="s">
        <v>371</v>
      </c>
      <c r="B194" s="6" t="s">
        <v>199</v>
      </c>
      <c r="C194" s="6" t="s">
        <v>198</v>
      </c>
      <c r="D194" s="6"/>
      <c r="E194" s="6"/>
      <c r="F194" s="6"/>
      <c r="G194" s="6"/>
      <c r="H194" s="6"/>
    </row>
    <row r="195" spans="1:8" ht="38.25">
      <c r="A195" s="5" t="s">
        <v>372</v>
      </c>
      <c r="B195" s="6" t="s">
        <v>200</v>
      </c>
      <c r="C195" s="6" t="s">
        <v>198</v>
      </c>
      <c r="D195" s="6"/>
      <c r="E195" s="6"/>
      <c r="F195" s="6"/>
      <c r="G195" s="6"/>
      <c r="H195" s="6"/>
    </row>
    <row r="196" spans="1:8" ht="63.75">
      <c r="A196" s="5" t="s">
        <v>373</v>
      </c>
      <c r="B196" s="6" t="s">
        <v>201</v>
      </c>
      <c r="C196" s="6" t="s">
        <v>198</v>
      </c>
      <c r="D196" s="6"/>
      <c r="E196" s="6"/>
      <c r="F196" s="6"/>
      <c r="G196" s="6"/>
      <c r="H196" s="6"/>
    </row>
    <row r="197" spans="1:8" ht="51">
      <c r="A197" s="5">
        <v>3</v>
      </c>
      <c r="B197" s="6" t="s">
        <v>202</v>
      </c>
      <c r="C197" s="6" t="s">
        <v>203</v>
      </c>
      <c r="D197" s="6">
        <v>31.3</v>
      </c>
      <c r="E197" s="6">
        <v>31.7</v>
      </c>
      <c r="F197" s="6">
        <v>32.1</v>
      </c>
      <c r="G197" s="23">
        <v>33</v>
      </c>
      <c r="H197" s="6">
        <v>33.6</v>
      </c>
    </row>
    <row r="198" spans="1:8" ht="15">
      <c r="A198" s="10" t="s">
        <v>205</v>
      </c>
      <c r="B198" s="36" t="s">
        <v>206</v>
      </c>
      <c r="C198" s="36"/>
      <c r="D198" s="36"/>
      <c r="E198" s="36"/>
      <c r="F198" s="36"/>
      <c r="G198" s="36"/>
      <c r="H198" s="36"/>
    </row>
    <row r="199" spans="1:8" ht="38.25">
      <c r="A199" s="5">
        <v>1</v>
      </c>
      <c r="B199" s="17" t="s">
        <v>207</v>
      </c>
      <c r="C199" s="17" t="s">
        <v>32</v>
      </c>
      <c r="D199" s="6"/>
      <c r="E199" s="6"/>
      <c r="F199" s="6"/>
      <c r="G199" s="6"/>
      <c r="H199" s="6"/>
    </row>
    <row r="200" spans="1:8" ht="102.75" customHeight="1">
      <c r="A200" s="37">
        <v>2</v>
      </c>
      <c r="B200" s="18" t="s">
        <v>209</v>
      </c>
      <c r="C200" s="40" t="s">
        <v>211</v>
      </c>
      <c r="D200" s="32">
        <v>140.16</v>
      </c>
      <c r="E200" s="32">
        <v>142.44</v>
      </c>
      <c r="F200" s="32">
        <v>144.26</v>
      </c>
      <c r="G200" s="32">
        <v>144.99</v>
      </c>
      <c r="H200" s="32">
        <v>145.36</v>
      </c>
    </row>
    <row r="201" spans="1:8" ht="15">
      <c r="A201" s="37"/>
      <c r="B201" s="18" t="s">
        <v>210</v>
      </c>
      <c r="C201" s="40"/>
      <c r="D201" s="32"/>
      <c r="E201" s="32"/>
      <c r="F201" s="32"/>
      <c r="G201" s="32"/>
      <c r="H201" s="32"/>
    </row>
    <row r="202" spans="1:8" ht="25.5">
      <c r="A202" s="5" t="s">
        <v>370</v>
      </c>
      <c r="B202" s="18" t="s">
        <v>213</v>
      </c>
      <c r="C202" s="18" t="s">
        <v>211</v>
      </c>
      <c r="D202" s="6"/>
      <c r="E202" s="6"/>
      <c r="F202" s="6"/>
      <c r="G202" s="6"/>
      <c r="H202" s="6"/>
    </row>
    <row r="203" spans="1:8" ht="25.5">
      <c r="A203" s="5" t="s">
        <v>214</v>
      </c>
      <c r="B203" s="18" t="s">
        <v>215</v>
      </c>
      <c r="C203" s="18" t="s">
        <v>211</v>
      </c>
      <c r="D203" s="6">
        <v>39.26</v>
      </c>
      <c r="E203" s="6">
        <v>39.26</v>
      </c>
      <c r="F203" s="6">
        <v>39.26</v>
      </c>
      <c r="G203" s="6">
        <v>39.26</v>
      </c>
      <c r="H203" s="6">
        <v>39.26</v>
      </c>
    </row>
    <row r="204" spans="1:8" ht="15">
      <c r="A204" s="5" t="s">
        <v>216</v>
      </c>
      <c r="B204" s="18" t="s">
        <v>217</v>
      </c>
      <c r="C204" s="18" t="s">
        <v>211</v>
      </c>
      <c r="D204" s="6">
        <v>100.9</v>
      </c>
      <c r="E204" s="6">
        <v>103.18</v>
      </c>
      <c r="F204" s="6">
        <v>105</v>
      </c>
      <c r="G204" s="6">
        <v>105.73</v>
      </c>
      <c r="H204" s="6">
        <v>106.1</v>
      </c>
    </row>
    <row r="205" spans="1:8" ht="15">
      <c r="A205" s="37">
        <v>3</v>
      </c>
      <c r="B205" s="40" t="s">
        <v>218</v>
      </c>
      <c r="C205" s="40" t="s">
        <v>219</v>
      </c>
      <c r="D205" s="32"/>
      <c r="E205" s="32"/>
      <c r="F205" s="32"/>
      <c r="G205" s="32"/>
      <c r="H205" s="32"/>
    </row>
    <row r="206" spans="1:8" ht="28.5" customHeight="1">
      <c r="A206" s="37"/>
      <c r="B206" s="40"/>
      <c r="C206" s="40"/>
      <c r="D206" s="32"/>
      <c r="E206" s="32"/>
      <c r="F206" s="32"/>
      <c r="G206" s="32"/>
      <c r="H206" s="32"/>
    </row>
    <row r="207" spans="1:8" ht="71.25" customHeight="1">
      <c r="A207" s="5">
        <v>4</v>
      </c>
      <c r="B207" s="18" t="s">
        <v>222</v>
      </c>
      <c r="C207" s="18" t="s">
        <v>223</v>
      </c>
      <c r="D207" s="6">
        <v>0.02</v>
      </c>
      <c r="E207" s="6">
        <v>0.05</v>
      </c>
      <c r="F207" s="6">
        <v>0.07</v>
      </c>
      <c r="G207" s="6">
        <v>0.09</v>
      </c>
      <c r="H207" s="6">
        <v>0.1</v>
      </c>
    </row>
    <row r="208" spans="1:8" ht="15">
      <c r="A208" s="37">
        <v>5</v>
      </c>
      <c r="B208" s="40" t="s">
        <v>224</v>
      </c>
      <c r="C208" s="40" t="s">
        <v>225</v>
      </c>
      <c r="D208" s="41">
        <v>83.93</v>
      </c>
      <c r="E208" s="41">
        <v>86.6</v>
      </c>
      <c r="F208" s="41">
        <v>87.7</v>
      </c>
      <c r="G208" s="41">
        <v>89.2</v>
      </c>
      <c r="H208" s="41">
        <v>90.4</v>
      </c>
    </row>
    <row r="209" spans="1:8" ht="36" customHeight="1">
      <c r="A209" s="37"/>
      <c r="B209" s="40"/>
      <c r="C209" s="40"/>
      <c r="D209" s="42"/>
      <c r="E209" s="42"/>
      <c r="F209" s="42"/>
      <c r="G209" s="42"/>
      <c r="H209" s="42"/>
    </row>
    <row r="210" spans="1:8" ht="15">
      <c r="A210" s="10" t="s">
        <v>228</v>
      </c>
      <c r="B210" s="36" t="s">
        <v>229</v>
      </c>
      <c r="C210" s="36"/>
      <c r="D210" s="36"/>
      <c r="E210" s="36"/>
      <c r="F210" s="36"/>
      <c r="G210" s="36"/>
      <c r="H210" s="36"/>
    </row>
    <row r="211" spans="1:8" ht="38.25">
      <c r="A211" s="5">
        <v>1</v>
      </c>
      <c r="B211" s="6" t="s">
        <v>230</v>
      </c>
      <c r="C211" s="6" t="s">
        <v>42</v>
      </c>
      <c r="D211" s="15">
        <v>167667.4</v>
      </c>
      <c r="E211" s="15">
        <v>212642.4</v>
      </c>
      <c r="F211" s="15">
        <v>135305.8</v>
      </c>
      <c r="G211" s="15">
        <v>135805.8</v>
      </c>
      <c r="H211" s="15">
        <v>135805.8</v>
      </c>
    </row>
    <row r="212" spans="1:8" ht="25.5">
      <c r="A212" s="37" t="s">
        <v>349</v>
      </c>
      <c r="B212" s="6" t="s">
        <v>233</v>
      </c>
      <c r="C212" s="32" t="s">
        <v>42</v>
      </c>
      <c r="D212" s="48">
        <v>71509.2</v>
      </c>
      <c r="E212" s="48">
        <v>66925</v>
      </c>
      <c r="F212" s="48">
        <v>66305</v>
      </c>
      <c r="G212" s="48">
        <v>66805</v>
      </c>
      <c r="H212" s="48">
        <v>66805</v>
      </c>
    </row>
    <row r="213" spans="1:8" ht="15">
      <c r="A213" s="37"/>
      <c r="B213" s="6" t="s">
        <v>234</v>
      </c>
      <c r="C213" s="32"/>
      <c r="D213" s="48"/>
      <c r="E213" s="48"/>
      <c r="F213" s="48"/>
      <c r="G213" s="48"/>
      <c r="H213" s="48"/>
    </row>
    <row r="214" spans="1:8" ht="38.25">
      <c r="A214" s="5" t="s">
        <v>377</v>
      </c>
      <c r="B214" s="17" t="s">
        <v>235</v>
      </c>
      <c r="C214" s="6" t="s">
        <v>42</v>
      </c>
      <c r="D214" s="6">
        <v>16842</v>
      </c>
      <c r="E214" s="6">
        <v>16800</v>
      </c>
      <c r="F214" s="6">
        <v>17800</v>
      </c>
      <c r="G214" s="6">
        <v>17800</v>
      </c>
      <c r="H214" s="6">
        <v>17800</v>
      </c>
    </row>
    <row r="215" spans="1:8" ht="35.25" customHeight="1">
      <c r="A215" s="37" t="s">
        <v>378</v>
      </c>
      <c r="B215" s="17" t="s">
        <v>236</v>
      </c>
      <c r="C215" s="32" t="s">
        <v>42</v>
      </c>
      <c r="D215" s="32">
        <v>9</v>
      </c>
      <c r="E215" s="32">
        <v>5</v>
      </c>
      <c r="F215" s="32">
        <v>5</v>
      </c>
      <c r="G215" s="32">
        <v>5</v>
      </c>
      <c r="H215" s="32">
        <v>5</v>
      </c>
    </row>
    <row r="216" spans="1:8" ht="15">
      <c r="A216" s="37"/>
      <c r="B216" s="17" t="s">
        <v>15</v>
      </c>
      <c r="C216" s="32"/>
      <c r="D216" s="32"/>
      <c r="E216" s="32"/>
      <c r="F216" s="32"/>
      <c r="G216" s="32"/>
      <c r="H216" s="32"/>
    </row>
    <row r="217" spans="1:8" ht="51">
      <c r="A217" s="5" t="s">
        <v>237</v>
      </c>
      <c r="B217" s="17" t="s">
        <v>238</v>
      </c>
      <c r="C217" s="6" t="s">
        <v>42</v>
      </c>
      <c r="D217" s="6"/>
      <c r="E217" s="6"/>
      <c r="F217" s="6"/>
      <c r="G217" s="6"/>
      <c r="H217" s="6"/>
    </row>
    <row r="218" spans="1:8" ht="51">
      <c r="A218" s="5" t="s">
        <v>239</v>
      </c>
      <c r="B218" s="17" t="s">
        <v>240</v>
      </c>
      <c r="C218" s="6" t="s">
        <v>42</v>
      </c>
      <c r="D218" s="6"/>
      <c r="E218" s="6"/>
      <c r="F218" s="6"/>
      <c r="G218" s="6"/>
      <c r="H218" s="6"/>
    </row>
    <row r="219" spans="1:8" ht="38.25">
      <c r="A219" s="5" t="s">
        <v>241</v>
      </c>
      <c r="B219" s="17" t="s">
        <v>242</v>
      </c>
      <c r="C219" s="6" t="s">
        <v>42</v>
      </c>
      <c r="D219" s="6">
        <v>9</v>
      </c>
      <c r="E219" s="6">
        <v>5</v>
      </c>
      <c r="F219" s="6">
        <v>5</v>
      </c>
      <c r="G219" s="6">
        <v>5</v>
      </c>
      <c r="H219" s="6">
        <v>5</v>
      </c>
    </row>
    <row r="220" spans="1:8" ht="35.25" customHeight="1">
      <c r="A220" s="37" t="s">
        <v>379</v>
      </c>
      <c r="B220" s="17" t="s">
        <v>243</v>
      </c>
      <c r="C220" s="32" t="s">
        <v>42</v>
      </c>
      <c r="D220" s="32">
        <v>29566.5</v>
      </c>
      <c r="E220" s="32">
        <v>28500</v>
      </c>
      <c r="F220" s="32">
        <v>28500</v>
      </c>
      <c r="G220" s="32">
        <v>28500</v>
      </c>
      <c r="H220" s="32">
        <v>28500</v>
      </c>
    </row>
    <row r="221" spans="1:8" ht="15">
      <c r="A221" s="37"/>
      <c r="B221" s="17" t="s">
        <v>15</v>
      </c>
      <c r="C221" s="32"/>
      <c r="D221" s="32"/>
      <c r="E221" s="32"/>
      <c r="F221" s="32"/>
      <c r="G221" s="32"/>
      <c r="H221" s="32"/>
    </row>
    <row r="222" spans="1:8" ht="38.25">
      <c r="A222" s="5" t="s">
        <v>244</v>
      </c>
      <c r="B222" s="17" t="s">
        <v>245</v>
      </c>
      <c r="C222" s="6" t="s">
        <v>42</v>
      </c>
      <c r="D222" s="6">
        <v>1983.2</v>
      </c>
      <c r="E222" s="6">
        <v>2000</v>
      </c>
      <c r="F222" s="6">
        <v>2000</v>
      </c>
      <c r="G222" s="6">
        <v>2000</v>
      </c>
      <c r="H222" s="6">
        <v>2000</v>
      </c>
    </row>
    <row r="223" spans="1:8" ht="38.25">
      <c r="A223" s="5" t="s">
        <v>246</v>
      </c>
      <c r="B223" s="17" t="s">
        <v>247</v>
      </c>
      <c r="C223" s="6" t="s">
        <v>42</v>
      </c>
      <c r="D223" s="6">
        <v>18930.3</v>
      </c>
      <c r="E223" s="6">
        <v>20000</v>
      </c>
      <c r="F223" s="6">
        <v>22000</v>
      </c>
      <c r="G223" s="6">
        <v>22000</v>
      </c>
      <c r="H223" s="6">
        <v>22000</v>
      </c>
    </row>
    <row r="224" spans="1:8" ht="63.75">
      <c r="A224" s="5" t="s">
        <v>380</v>
      </c>
      <c r="B224" s="17" t="s">
        <v>248</v>
      </c>
      <c r="C224" s="6" t="s">
        <v>42</v>
      </c>
      <c r="D224" s="6"/>
      <c r="E224" s="6"/>
      <c r="F224" s="6"/>
      <c r="G224" s="6"/>
      <c r="H224" s="6"/>
    </row>
    <row r="225" spans="1:8" ht="63.75">
      <c r="A225" s="5" t="s">
        <v>381</v>
      </c>
      <c r="B225" s="17" t="s">
        <v>249</v>
      </c>
      <c r="C225" s="6" t="s">
        <v>42</v>
      </c>
      <c r="D225" s="6">
        <v>11824.4</v>
      </c>
      <c r="E225" s="6">
        <v>10100</v>
      </c>
      <c r="F225" s="6">
        <v>10500</v>
      </c>
      <c r="G225" s="6">
        <v>10500</v>
      </c>
      <c r="H225" s="6">
        <v>10500</v>
      </c>
    </row>
    <row r="226" spans="1:8" ht="38.25">
      <c r="A226" s="5" t="s">
        <v>382</v>
      </c>
      <c r="B226" s="17" t="s">
        <v>250</v>
      </c>
      <c r="C226" s="6" t="s">
        <v>42</v>
      </c>
      <c r="D226" s="6"/>
      <c r="E226" s="6"/>
      <c r="F226" s="6"/>
      <c r="G226" s="6"/>
      <c r="H226" s="6"/>
    </row>
    <row r="227" spans="1:8" ht="38.25">
      <c r="A227" s="5" t="s">
        <v>383</v>
      </c>
      <c r="B227" s="17" t="s">
        <v>251</v>
      </c>
      <c r="C227" s="6" t="s">
        <v>42</v>
      </c>
      <c r="D227" s="6">
        <v>5868.7</v>
      </c>
      <c r="E227" s="6">
        <v>7000</v>
      </c>
      <c r="F227" s="6">
        <v>10000</v>
      </c>
      <c r="G227" s="6">
        <v>10000</v>
      </c>
      <c r="H227" s="6">
        <v>10000</v>
      </c>
    </row>
    <row r="228" spans="1:8" ht="38.25">
      <c r="A228" s="5" t="s">
        <v>384</v>
      </c>
      <c r="B228" s="17" t="s">
        <v>252</v>
      </c>
      <c r="C228" s="6" t="s">
        <v>42</v>
      </c>
      <c r="D228" s="6">
        <v>142.6</v>
      </c>
      <c r="E228" s="6">
        <v>120</v>
      </c>
      <c r="F228" s="6">
        <v>0</v>
      </c>
      <c r="G228" s="6">
        <v>0</v>
      </c>
      <c r="H228" s="6">
        <v>0</v>
      </c>
    </row>
    <row r="229" spans="1:8" ht="38.25">
      <c r="A229" s="5" t="s">
        <v>350</v>
      </c>
      <c r="B229" s="18" t="s">
        <v>253</v>
      </c>
      <c r="C229" s="6" t="s">
        <v>42</v>
      </c>
      <c r="D229" s="6">
        <v>96158.2</v>
      </c>
      <c r="E229" s="6">
        <v>145717.4</v>
      </c>
      <c r="F229" s="6">
        <v>69000.8</v>
      </c>
      <c r="G229" s="6">
        <v>69000.8</v>
      </c>
      <c r="H229" s="6">
        <v>69000.8</v>
      </c>
    </row>
    <row r="230" spans="1:8" ht="38.25">
      <c r="A230" s="5" t="s">
        <v>385</v>
      </c>
      <c r="B230" s="19" t="s">
        <v>254</v>
      </c>
      <c r="C230" s="6" t="s">
        <v>42</v>
      </c>
      <c r="D230" s="6">
        <v>18846.8</v>
      </c>
      <c r="E230" s="6">
        <v>21129.1</v>
      </c>
      <c r="F230" s="6">
        <v>24856.9</v>
      </c>
      <c r="G230" s="6">
        <v>24856.9</v>
      </c>
      <c r="H230" s="6">
        <v>24856.9</v>
      </c>
    </row>
    <row r="231" spans="1:8" ht="51">
      <c r="A231" s="5" t="s">
        <v>386</v>
      </c>
      <c r="B231" s="19" t="s">
        <v>255</v>
      </c>
      <c r="C231" s="6" t="s">
        <v>42</v>
      </c>
      <c r="D231" s="6">
        <v>64357.1</v>
      </c>
      <c r="E231" s="6">
        <v>67638.8</v>
      </c>
      <c r="F231" s="6">
        <v>26912</v>
      </c>
      <c r="G231" s="6">
        <v>26912</v>
      </c>
      <c r="H231" s="6">
        <v>26900</v>
      </c>
    </row>
    <row r="232" spans="1:8" ht="38.25">
      <c r="A232" s="5" t="s">
        <v>387</v>
      </c>
      <c r="B232" s="19" t="s">
        <v>256</v>
      </c>
      <c r="C232" s="6" t="s">
        <v>42</v>
      </c>
      <c r="D232" s="6">
        <v>1543.5</v>
      </c>
      <c r="E232" s="6">
        <v>1468.9</v>
      </c>
      <c r="F232" s="6">
        <v>1500</v>
      </c>
      <c r="G232" s="6">
        <v>1500</v>
      </c>
      <c r="H232" s="6">
        <v>15000</v>
      </c>
    </row>
    <row r="233" spans="1:8" ht="38.25">
      <c r="A233" s="5" t="s">
        <v>388</v>
      </c>
      <c r="B233" s="19" t="s">
        <v>257</v>
      </c>
      <c r="C233" s="6" t="s">
        <v>42</v>
      </c>
      <c r="D233" s="6">
        <v>11410.8</v>
      </c>
      <c r="E233" s="6">
        <v>52480.6</v>
      </c>
      <c r="F233" s="6">
        <v>15588.8</v>
      </c>
      <c r="G233" s="6">
        <v>15588.8</v>
      </c>
      <c r="H233" s="6">
        <v>15588.8</v>
      </c>
    </row>
    <row r="234" spans="1:8" ht="38.25">
      <c r="A234" s="5">
        <v>2</v>
      </c>
      <c r="B234" s="19" t="s">
        <v>258</v>
      </c>
      <c r="C234" s="6" t="s">
        <v>42</v>
      </c>
      <c r="D234" s="6">
        <v>210568.7</v>
      </c>
      <c r="E234" s="6">
        <v>208260.1</v>
      </c>
      <c r="F234" s="6">
        <v>140305.8</v>
      </c>
      <c r="G234" s="6">
        <v>140305.8</v>
      </c>
      <c r="H234" s="6">
        <v>140305.8</v>
      </c>
    </row>
    <row r="235" spans="1:8" ht="38.25">
      <c r="A235" s="5" t="s">
        <v>370</v>
      </c>
      <c r="B235" s="19" t="s">
        <v>259</v>
      </c>
      <c r="C235" s="6" t="s">
        <v>42</v>
      </c>
      <c r="D235" s="6">
        <v>20821.2</v>
      </c>
      <c r="E235" s="6">
        <v>19308.7</v>
      </c>
      <c r="F235" s="6">
        <v>21000</v>
      </c>
      <c r="G235" s="6">
        <v>21000</v>
      </c>
      <c r="H235" s="6">
        <v>21000</v>
      </c>
    </row>
    <row r="236" spans="1:8" ht="38.25">
      <c r="A236" s="5" t="s">
        <v>371</v>
      </c>
      <c r="B236" s="19" t="s">
        <v>260</v>
      </c>
      <c r="C236" s="6" t="s">
        <v>42</v>
      </c>
      <c r="D236" s="6">
        <v>998.6</v>
      </c>
      <c r="E236" s="6">
        <v>921.4</v>
      </c>
      <c r="F236" s="6">
        <v>1000</v>
      </c>
      <c r="G236" s="6">
        <v>1000</v>
      </c>
      <c r="H236" s="6">
        <v>1000</v>
      </c>
    </row>
    <row r="237" spans="1:8" ht="51">
      <c r="A237" s="5" t="s">
        <v>372</v>
      </c>
      <c r="B237" s="19" t="s">
        <v>261</v>
      </c>
      <c r="C237" s="6" t="s">
        <v>42</v>
      </c>
      <c r="D237" s="6">
        <v>365.3</v>
      </c>
      <c r="E237" s="6">
        <v>240</v>
      </c>
      <c r="F237" s="6">
        <v>200</v>
      </c>
      <c r="G237" s="6">
        <v>200</v>
      </c>
      <c r="H237" s="6">
        <v>200</v>
      </c>
    </row>
    <row r="238" spans="1:8" ht="38.25">
      <c r="A238" s="5" t="s">
        <v>373</v>
      </c>
      <c r="B238" s="19" t="s">
        <v>262</v>
      </c>
      <c r="C238" s="6" t="s">
        <v>42</v>
      </c>
      <c r="D238" s="6">
        <v>13679.2</v>
      </c>
      <c r="E238" s="6">
        <v>16820</v>
      </c>
      <c r="F238" s="6">
        <v>13500</v>
      </c>
      <c r="G238" s="6">
        <v>13500</v>
      </c>
      <c r="H238" s="6">
        <v>13500</v>
      </c>
    </row>
    <row r="239" spans="1:8" ht="38.25">
      <c r="A239" s="5" t="s">
        <v>389</v>
      </c>
      <c r="B239" s="19" t="s">
        <v>263</v>
      </c>
      <c r="C239" s="6" t="s">
        <v>42</v>
      </c>
      <c r="D239" s="6">
        <v>143254</v>
      </c>
      <c r="E239" s="6">
        <v>138200</v>
      </c>
      <c r="F239" s="6">
        <v>71905.8</v>
      </c>
      <c r="G239" s="6">
        <v>71905.8</v>
      </c>
      <c r="H239" s="6">
        <v>71905.8</v>
      </c>
    </row>
    <row r="240" spans="1:8" ht="38.25">
      <c r="A240" s="5" t="s">
        <v>390</v>
      </c>
      <c r="B240" s="19" t="s">
        <v>264</v>
      </c>
      <c r="C240" s="6" t="s">
        <v>42</v>
      </c>
      <c r="D240" s="6">
        <v>654.2</v>
      </c>
      <c r="E240" s="6">
        <v>670</v>
      </c>
      <c r="F240" s="6">
        <v>600</v>
      </c>
      <c r="G240" s="6">
        <v>600</v>
      </c>
      <c r="H240" s="6">
        <v>600</v>
      </c>
    </row>
    <row r="241" spans="1:8" ht="38.25">
      <c r="A241" s="5" t="s">
        <v>391</v>
      </c>
      <c r="B241" s="19" t="s">
        <v>265</v>
      </c>
      <c r="C241" s="6" t="s">
        <v>42</v>
      </c>
      <c r="D241" s="6">
        <v>20447.1</v>
      </c>
      <c r="E241" s="6">
        <v>20600</v>
      </c>
      <c r="F241" s="6">
        <v>20500</v>
      </c>
      <c r="G241" s="6">
        <v>20500</v>
      </c>
      <c r="H241" s="6">
        <v>20500</v>
      </c>
    </row>
    <row r="242" spans="1:8" ht="38.25">
      <c r="A242" s="5" t="s">
        <v>392</v>
      </c>
      <c r="B242" s="19" t="s">
        <v>266</v>
      </c>
      <c r="C242" s="6" t="s">
        <v>42</v>
      </c>
      <c r="D242" s="6">
        <v>885.1</v>
      </c>
      <c r="E242" s="6">
        <v>1590</v>
      </c>
      <c r="F242" s="6">
        <v>1600</v>
      </c>
      <c r="G242" s="6">
        <v>1600</v>
      </c>
      <c r="H242" s="6">
        <v>1600</v>
      </c>
    </row>
    <row r="243" spans="1:8" ht="38.25">
      <c r="A243" s="5" t="s">
        <v>393</v>
      </c>
      <c r="B243" s="19" t="s">
        <v>267</v>
      </c>
      <c r="C243" s="6" t="s">
        <v>42</v>
      </c>
      <c r="D243" s="6">
        <v>9464</v>
      </c>
      <c r="E243" s="6">
        <v>10000</v>
      </c>
      <c r="F243" s="6">
        <v>10000</v>
      </c>
      <c r="G243" s="6">
        <v>10000</v>
      </c>
      <c r="H243" s="6">
        <v>10000</v>
      </c>
    </row>
    <row r="244" spans="1:8" ht="38.25">
      <c r="A244" s="5" t="s">
        <v>394</v>
      </c>
      <c r="B244" s="19" t="s">
        <v>268</v>
      </c>
      <c r="C244" s="6" t="s">
        <v>42</v>
      </c>
      <c r="D244" s="6"/>
      <c r="E244" s="6"/>
      <c r="F244" s="6"/>
      <c r="G244" s="6"/>
      <c r="H244" s="6"/>
    </row>
    <row r="245" spans="1:8" ht="51">
      <c r="A245" s="5">
        <v>3</v>
      </c>
      <c r="B245" s="19" t="s">
        <v>269</v>
      </c>
      <c r="C245" s="6" t="s">
        <v>42</v>
      </c>
      <c r="D245" s="6">
        <v>-42901.3</v>
      </c>
      <c r="E245" s="6">
        <v>-5000</v>
      </c>
      <c r="F245" s="6">
        <v>-5000</v>
      </c>
      <c r="G245" s="6">
        <v>-5000</v>
      </c>
      <c r="H245" s="6">
        <v>-5000</v>
      </c>
    </row>
    <row r="246" spans="1:8" ht="38.25">
      <c r="A246" s="5">
        <v>4</v>
      </c>
      <c r="B246" s="19" t="s">
        <v>270</v>
      </c>
      <c r="C246" s="6" t="s">
        <v>42</v>
      </c>
      <c r="D246" s="6">
        <v>27328</v>
      </c>
      <c r="E246" s="6">
        <v>36115</v>
      </c>
      <c r="F246" s="6">
        <v>39500</v>
      </c>
      <c r="G246" s="6">
        <v>40000</v>
      </c>
      <c r="H246" s="6">
        <v>40000</v>
      </c>
    </row>
    <row r="247" spans="1:8" ht="15">
      <c r="A247" s="10" t="s">
        <v>271</v>
      </c>
      <c r="B247" s="36" t="s">
        <v>272</v>
      </c>
      <c r="C247" s="36"/>
      <c r="D247" s="36"/>
      <c r="E247" s="36"/>
      <c r="F247" s="36"/>
      <c r="G247" s="36"/>
      <c r="H247" s="36"/>
    </row>
    <row r="248" spans="1:8" ht="38.25">
      <c r="A248" s="5">
        <v>1</v>
      </c>
      <c r="B248" s="6" t="s">
        <v>273</v>
      </c>
      <c r="C248" s="6" t="s">
        <v>430</v>
      </c>
      <c r="D248" s="20">
        <v>6307</v>
      </c>
      <c r="E248" s="20">
        <v>6358</v>
      </c>
      <c r="F248" s="20">
        <v>6407</v>
      </c>
      <c r="G248" s="20">
        <v>6495</v>
      </c>
      <c r="H248" s="20">
        <v>6530</v>
      </c>
    </row>
    <row r="249" spans="1:8" ht="51">
      <c r="A249" s="37">
        <v>2</v>
      </c>
      <c r="B249" s="6" t="s">
        <v>276</v>
      </c>
      <c r="C249" s="32" t="s">
        <v>430</v>
      </c>
      <c r="D249" s="32">
        <v>2440</v>
      </c>
      <c r="E249" s="38">
        <f>D249*1.01</f>
        <v>2464.4</v>
      </c>
      <c r="F249" s="38">
        <f>E249*1.02</f>
        <v>2513.688</v>
      </c>
      <c r="G249" s="38">
        <f>F249*1.01</f>
        <v>2538.82488</v>
      </c>
      <c r="H249" s="38">
        <f>G249*1.015</f>
        <v>2576.9072532</v>
      </c>
    </row>
    <row r="250" spans="1:8" ht="38.25">
      <c r="A250" s="37"/>
      <c r="B250" s="6" t="s">
        <v>277</v>
      </c>
      <c r="C250" s="32"/>
      <c r="D250" s="32"/>
      <c r="E250" s="38"/>
      <c r="F250" s="38"/>
      <c r="G250" s="38"/>
      <c r="H250" s="38"/>
    </row>
    <row r="251" spans="1:8" ht="25.5">
      <c r="A251" s="5" t="s">
        <v>370</v>
      </c>
      <c r="B251" s="6" t="s">
        <v>278</v>
      </c>
      <c r="C251" s="6" t="s">
        <v>430</v>
      </c>
      <c r="D251" s="6"/>
      <c r="E251" s="6"/>
      <c r="F251" s="6"/>
      <c r="G251" s="6"/>
      <c r="H251" s="6"/>
    </row>
    <row r="252" spans="1:8" ht="25.5">
      <c r="A252" s="5" t="s">
        <v>371</v>
      </c>
      <c r="B252" s="6" t="s">
        <v>279</v>
      </c>
      <c r="C252" s="6" t="s">
        <v>430</v>
      </c>
      <c r="D252" s="6">
        <v>414</v>
      </c>
      <c r="E252" s="21">
        <f>D252*1.17</f>
        <v>484.38</v>
      </c>
      <c r="F252" s="21">
        <f>E252*1.08</f>
        <v>523.1304</v>
      </c>
      <c r="G252" s="21">
        <f>F252*1.06</f>
        <v>554.518224</v>
      </c>
      <c r="H252" s="21">
        <f>G252*1.04</f>
        <v>576.69895296</v>
      </c>
    </row>
    <row r="253" spans="1:8" ht="38.25">
      <c r="A253" s="5" t="s">
        <v>372</v>
      </c>
      <c r="B253" s="6" t="s">
        <v>280</v>
      </c>
      <c r="C253" s="6" t="s">
        <v>430</v>
      </c>
      <c r="D253" s="6"/>
      <c r="E253" s="6"/>
      <c r="F253" s="6"/>
      <c r="G253" s="6"/>
      <c r="H253" s="6"/>
    </row>
    <row r="254" spans="1:8" ht="15">
      <c r="A254" s="5" t="s">
        <v>373</v>
      </c>
      <c r="B254" s="6" t="s">
        <v>281</v>
      </c>
      <c r="C254" s="6" t="s">
        <v>430</v>
      </c>
      <c r="D254" s="6"/>
      <c r="E254" s="6"/>
      <c r="F254" s="6"/>
      <c r="G254" s="6"/>
      <c r="H254" s="6"/>
    </row>
    <row r="255" spans="1:8" ht="76.5">
      <c r="A255" s="5" t="s">
        <v>389</v>
      </c>
      <c r="B255" s="6" t="s">
        <v>282</v>
      </c>
      <c r="C255" s="6" t="s">
        <v>430</v>
      </c>
      <c r="D255" s="6"/>
      <c r="E255" s="6"/>
      <c r="F255" s="6"/>
      <c r="G255" s="6"/>
      <c r="H255" s="6"/>
    </row>
    <row r="256" spans="1:8" ht="15">
      <c r="A256" s="5" t="s">
        <v>390</v>
      </c>
      <c r="B256" s="6" t="s">
        <v>283</v>
      </c>
      <c r="C256" s="6" t="s">
        <v>430</v>
      </c>
      <c r="D256" s="6"/>
      <c r="E256" s="6"/>
      <c r="F256" s="6"/>
      <c r="G256" s="6"/>
      <c r="H256" s="6"/>
    </row>
    <row r="257" spans="1:8" ht="38.25">
      <c r="A257" s="5" t="s">
        <v>391</v>
      </c>
      <c r="B257" s="6" t="s">
        <v>284</v>
      </c>
      <c r="C257" s="6" t="s">
        <v>430</v>
      </c>
      <c r="D257" s="6"/>
      <c r="E257" s="6"/>
      <c r="F257" s="6"/>
      <c r="G257" s="6"/>
      <c r="H257" s="6"/>
    </row>
    <row r="258" spans="1:8" ht="38.25">
      <c r="A258" s="5">
        <v>3</v>
      </c>
      <c r="B258" s="6" t="s">
        <v>285</v>
      </c>
      <c r="C258" s="6" t="s">
        <v>424</v>
      </c>
      <c r="D258" s="24">
        <f>(D260/11920)*100</f>
        <v>0.28523489932885904</v>
      </c>
      <c r="E258" s="24">
        <f>(E260/11920)*100</f>
        <v>0.3439597315436242</v>
      </c>
      <c r="F258" s="24">
        <f>(F260/11920)*100</f>
        <v>0.3271812080536913</v>
      </c>
      <c r="G258" s="24">
        <f>(G260/11920)*100</f>
        <v>0.3187919463087248</v>
      </c>
      <c r="H258" s="24">
        <f>(H260/11920)*100</f>
        <v>0.30201342281879195</v>
      </c>
    </row>
    <row r="259" spans="1:8" ht="76.5" customHeight="1">
      <c r="A259" s="5">
        <v>4</v>
      </c>
      <c r="B259" s="6" t="s">
        <v>287</v>
      </c>
      <c r="C259" s="6" t="s">
        <v>430</v>
      </c>
      <c r="D259" s="6"/>
      <c r="E259" s="6"/>
      <c r="F259" s="6"/>
      <c r="G259" s="6"/>
      <c r="H259" s="6"/>
    </row>
    <row r="260" spans="1:8" ht="63.75">
      <c r="A260" s="5">
        <v>5</v>
      </c>
      <c r="B260" s="6" t="s">
        <v>289</v>
      </c>
      <c r="C260" s="6" t="s">
        <v>430</v>
      </c>
      <c r="D260" s="6">
        <v>34</v>
      </c>
      <c r="E260" s="15">
        <v>41</v>
      </c>
      <c r="F260" s="15">
        <v>39</v>
      </c>
      <c r="G260" s="15">
        <v>38</v>
      </c>
      <c r="H260" s="15">
        <v>36</v>
      </c>
    </row>
    <row r="261" spans="1:8" ht="63.75">
      <c r="A261" s="5">
        <v>6</v>
      </c>
      <c r="B261" s="6" t="s">
        <v>290</v>
      </c>
      <c r="C261" s="6" t="s">
        <v>291</v>
      </c>
      <c r="D261" s="6">
        <v>50</v>
      </c>
      <c r="E261" s="6">
        <v>40</v>
      </c>
      <c r="F261" s="6">
        <v>42</v>
      </c>
      <c r="G261" s="6">
        <v>45</v>
      </c>
      <c r="H261" s="6">
        <v>47</v>
      </c>
    </row>
    <row r="262" spans="1:8" ht="36.75" customHeight="1">
      <c r="A262" s="5">
        <v>7</v>
      </c>
      <c r="B262" s="6" t="s">
        <v>294</v>
      </c>
      <c r="C262" s="6"/>
      <c r="D262" s="6"/>
      <c r="E262" s="6"/>
      <c r="F262" s="6"/>
      <c r="G262" s="6"/>
      <c r="H262" s="6"/>
    </row>
    <row r="263" spans="1:8" ht="25.5">
      <c r="A263" s="5" t="s">
        <v>395</v>
      </c>
      <c r="B263" s="6" t="s">
        <v>296</v>
      </c>
      <c r="C263" s="6"/>
      <c r="D263" s="15">
        <v>5</v>
      </c>
      <c r="E263" s="6">
        <v>5</v>
      </c>
      <c r="F263" s="6">
        <v>5</v>
      </c>
      <c r="G263" s="6">
        <v>3</v>
      </c>
      <c r="H263" s="6">
        <v>3</v>
      </c>
    </row>
    <row r="264" spans="1:8" ht="25.5">
      <c r="A264" s="5" t="s">
        <v>396</v>
      </c>
      <c r="B264" s="6" t="s">
        <v>297</v>
      </c>
      <c r="C264" s="6"/>
      <c r="D264" s="15">
        <v>5</v>
      </c>
      <c r="E264" s="6">
        <v>5</v>
      </c>
      <c r="F264" s="6">
        <v>8</v>
      </c>
      <c r="G264" s="6">
        <v>7</v>
      </c>
      <c r="H264" s="6">
        <v>5</v>
      </c>
    </row>
    <row r="265" spans="1:8" ht="38.25" customHeight="1">
      <c r="A265" s="5">
        <v>8</v>
      </c>
      <c r="B265" s="6" t="s">
        <v>298</v>
      </c>
      <c r="C265" s="25" t="s">
        <v>292</v>
      </c>
      <c r="D265" s="22">
        <f>D267*D249*12/1000</f>
        <v>802649.712</v>
      </c>
      <c r="E265" s="22">
        <f>E267*E249*12/1000</f>
        <v>810807.80808</v>
      </c>
      <c r="F265" s="22">
        <f>F267*F249*12/1000</f>
        <v>843459.5624083201</v>
      </c>
      <c r="G265" s="22">
        <f>G267*G249*12/1000</f>
        <v>889774.2376659649</v>
      </c>
      <c r="H265" s="22">
        <f>H267*H249*12/1000</f>
        <v>936283.1737486752</v>
      </c>
    </row>
    <row r="266" spans="1:8" ht="25.5">
      <c r="A266" s="5">
        <v>9</v>
      </c>
      <c r="B266" s="6" t="s">
        <v>301</v>
      </c>
      <c r="C266" s="6" t="s">
        <v>299</v>
      </c>
      <c r="D266" s="6"/>
      <c r="E266" s="6"/>
      <c r="F266" s="6"/>
      <c r="G266" s="6"/>
      <c r="H266" s="6"/>
    </row>
    <row r="267" spans="1:8" ht="51">
      <c r="A267" s="5">
        <v>10</v>
      </c>
      <c r="B267" s="6" t="s">
        <v>302</v>
      </c>
      <c r="C267" s="6" t="s">
        <v>303</v>
      </c>
      <c r="D267" s="6">
        <v>27412.9</v>
      </c>
      <c r="E267" s="15">
        <v>27417.35</v>
      </c>
      <c r="F267" s="23">
        <v>27962.22</v>
      </c>
      <c r="G267" s="23">
        <v>29205.58</v>
      </c>
      <c r="H267" s="23">
        <v>30278</v>
      </c>
    </row>
    <row r="268" spans="1:8" ht="15">
      <c r="A268" s="10" t="s">
        <v>305</v>
      </c>
      <c r="B268" s="36" t="s">
        <v>306</v>
      </c>
      <c r="C268" s="36"/>
      <c r="D268" s="36"/>
      <c r="E268" s="36"/>
      <c r="F268" s="36"/>
      <c r="G268" s="36"/>
      <c r="H268" s="36"/>
    </row>
    <row r="269" spans="1:8" ht="63.75" customHeight="1">
      <c r="A269" s="5">
        <v>1</v>
      </c>
      <c r="B269" s="6" t="s">
        <v>307</v>
      </c>
      <c r="C269" s="6"/>
      <c r="D269" s="6"/>
      <c r="E269" s="6"/>
      <c r="F269" s="6"/>
      <c r="G269" s="6"/>
      <c r="H269" s="6"/>
    </row>
    <row r="270" spans="1:8" ht="25.5">
      <c r="A270" s="5" t="s">
        <v>349</v>
      </c>
      <c r="B270" s="6" t="s">
        <v>309</v>
      </c>
      <c r="C270" s="6" t="s">
        <v>310</v>
      </c>
      <c r="D270" s="4" t="s">
        <v>191</v>
      </c>
      <c r="E270" s="4">
        <v>0</v>
      </c>
      <c r="F270" s="4">
        <v>0</v>
      </c>
      <c r="G270" s="4">
        <v>0</v>
      </c>
      <c r="H270" s="4">
        <v>0</v>
      </c>
    </row>
    <row r="271" spans="1:8" ht="25.5">
      <c r="A271" s="5" t="s">
        <v>350</v>
      </c>
      <c r="B271" s="6" t="s">
        <v>311</v>
      </c>
      <c r="C271" s="6" t="s">
        <v>310</v>
      </c>
      <c r="D271" s="4">
        <v>0</v>
      </c>
      <c r="E271" s="4">
        <v>0</v>
      </c>
      <c r="F271" s="4">
        <v>0</v>
      </c>
      <c r="G271" s="4">
        <v>0</v>
      </c>
      <c r="H271" s="4">
        <v>0</v>
      </c>
    </row>
    <row r="272" spans="1:8" ht="15">
      <c r="A272" s="5" t="s">
        <v>351</v>
      </c>
      <c r="B272" s="6" t="s">
        <v>312</v>
      </c>
      <c r="C272" s="6" t="s">
        <v>310</v>
      </c>
      <c r="D272" s="4">
        <v>0</v>
      </c>
      <c r="E272" s="4">
        <v>0</v>
      </c>
      <c r="F272" s="4">
        <v>0</v>
      </c>
      <c r="G272" s="4">
        <v>0</v>
      </c>
      <c r="H272" s="4">
        <v>0</v>
      </c>
    </row>
    <row r="273" spans="1:8" ht="25.5">
      <c r="A273" s="5" t="s">
        <v>352</v>
      </c>
      <c r="B273" s="6" t="s">
        <v>313</v>
      </c>
      <c r="C273" s="6" t="s">
        <v>314</v>
      </c>
      <c r="D273" s="4">
        <v>0</v>
      </c>
      <c r="E273" s="4">
        <v>0</v>
      </c>
      <c r="F273" s="4">
        <v>0</v>
      </c>
      <c r="G273" s="4">
        <v>0</v>
      </c>
      <c r="H273" s="4">
        <v>0</v>
      </c>
    </row>
    <row r="274" spans="1:8" ht="25.5">
      <c r="A274" s="5" t="s">
        <v>353</v>
      </c>
      <c r="B274" s="6" t="s">
        <v>315</v>
      </c>
      <c r="C274" s="6" t="s">
        <v>291</v>
      </c>
      <c r="D274" s="4">
        <v>0</v>
      </c>
      <c r="E274" s="4">
        <v>2</v>
      </c>
      <c r="F274" s="4">
        <v>1</v>
      </c>
      <c r="G274" s="4">
        <v>0</v>
      </c>
      <c r="H274" s="4">
        <v>0</v>
      </c>
    </row>
    <row r="275" spans="1:8" ht="51">
      <c r="A275" s="5" t="s">
        <v>354</v>
      </c>
      <c r="B275" s="6" t="s">
        <v>192</v>
      </c>
      <c r="C275" s="6" t="s">
        <v>193</v>
      </c>
      <c r="D275" s="4">
        <v>0</v>
      </c>
      <c r="E275" s="4">
        <v>0</v>
      </c>
      <c r="F275" s="4" t="s">
        <v>194</v>
      </c>
      <c r="G275" s="4">
        <v>0</v>
      </c>
      <c r="H275" s="4">
        <v>0</v>
      </c>
    </row>
    <row r="276" spans="1:8" ht="51" customHeight="1">
      <c r="A276" s="5">
        <v>2</v>
      </c>
      <c r="B276" s="6" t="s">
        <v>316</v>
      </c>
      <c r="C276" s="6" t="s">
        <v>430</v>
      </c>
      <c r="D276" s="3">
        <v>588</v>
      </c>
      <c r="E276" s="4">
        <v>655</v>
      </c>
      <c r="F276" s="4">
        <v>750</v>
      </c>
      <c r="G276" s="4">
        <v>800</v>
      </c>
      <c r="H276" s="4">
        <v>850</v>
      </c>
    </row>
    <row r="277" spans="1:8" ht="25.5">
      <c r="A277" s="5">
        <v>3</v>
      </c>
      <c r="B277" s="6" t="s">
        <v>318</v>
      </c>
      <c r="C277" s="6" t="s">
        <v>430</v>
      </c>
      <c r="D277" s="3"/>
      <c r="E277" s="4"/>
      <c r="F277" s="4"/>
      <c r="G277" s="4"/>
      <c r="H277" s="4"/>
    </row>
    <row r="278" spans="1:8" ht="15">
      <c r="A278" s="5" t="s">
        <v>355</v>
      </c>
      <c r="B278" s="6" t="s">
        <v>319</v>
      </c>
      <c r="C278" s="6" t="s">
        <v>430</v>
      </c>
      <c r="D278" s="4">
        <v>1413</v>
      </c>
      <c r="E278" s="4">
        <v>1590</v>
      </c>
      <c r="F278" s="4">
        <v>1600</v>
      </c>
      <c r="G278" s="4">
        <v>1610</v>
      </c>
      <c r="H278" s="4">
        <v>1620</v>
      </c>
    </row>
    <row r="279" spans="1:8" ht="25.5">
      <c r="A279" s="5" t="s">
        <v>356</v>
      </c>
      <c r="B279" s="6" t="s">
        <v>320</v>
      </c>
      <c r="C279" s="6" t="s">
        <v>430</v>
      </c>
      <c r="D279" s="3"/>
      <c r="E279" s="4"/>
      <c r="F279" s="4"/>
      <c r="G279" s="4"/>
      <c r="H279" s="4"/>
    </row>
    <row r="280" spans="1:8" ht="25.5">
      <c r="A280" s="5" t="s">
        <v>357</v>
      </c>
      <c r="B280" s="6" t="s">
        <v>321</v>
      </c>
      <c r="C280" s="6" t="s">
        <v>430</v>
      </c>
      <c r="D280" s="3">
        <v>100</v>
      </c>
      <c r="E280" s="4">
        <v>100</v>
      </c>
      <c r="F280" s="4">
        <v>100</v>
      </c>
      <c r="G280" s="4">
        <v>100</v>
      </c>
      <c r="H280" s="4">
        <v>100</v>
      </c>
    </row>
    <row r="281" spans="1:8" ht="25.5">
      <c r="A281" s="5" t="s">
        <v>358</v>
      </c>
      <c r="B281" s="6" t="s">
        <v>322</v>
      </c>
      <c r="C281" s="6" t="s">
        <v>430</v>
      </c>
      <c r="D281" s="3">
        <v>314</v>
      </c>
      <c r="E281" s="4">
        <v>307</v>
      </c>
      <c r="F281" s="4">
        <v>310</v>
      </c>
      <c r="G281" s="4">
        <v>310</v>
      </c>
      <c r="H281" s="4">
        <v>310</v>
      </c>
    </row>
    <row r="282" spans="1:8" ht="25.5" customHeight="1">
      <c r="A282" s="5">
        <v>4</v>
      </c>
      <c r="B282" s="6" t="s">
        <v>323</v>
      </c>
      <c r="C282" s="6" t="s">
        <v>430</v>
      </c>
      <c r="D282" s="3"/>
      <c r="E282" s="4"/>
      <c r="F282" s="4"/>
      <c r="G282" s="4"/>
      <c r="H282" s="4"/>
    </row>
    <row r="283" spans="1:8" ht="25.5">
      <c r="A283" s="5" t="s">
        <v>397</v>
      </c>
      <c r="B283" s="6" t="s">
        <v>321</v>
      </c>
      <c r="C283" s="6" t="s">
        <v>430</v>
      </c>
      <c r="D283" s="3">
        <v>28</v>
      </c>
      <c r="E283" s="4">
        <v>35</v>
      </c>
      <c r="F283" s="4">
        <v>37</v>
      </c>
      <c r="G283" s="4">
        <v>39</v>
      </c>
      <c r="H283" s="4">
        <v>40</v>
      </c>
    </row>
    <row r="284" spans="1:8" ht="25.5">
      <c r="A284" s="5" t="s">
        <v>398</v>
      </c>
      <c r="B284" s="6" t="s">
        <v>325</v>
      </c>
      <c r="C284" s="6" t="s">
        <v>430</v>
      </c>
      <c r="D284" s="3">
        <v>45</v>
      </c>
      <c r="E284" s="4">
        <v>50</v>
      </c>
      <c r="F284" s="4">
        <v>50</v>
      </c>
      <c r="G284" s="4">
        <v>50</v>
      </c>
      <c r="H284" s="4">
        <v>50</v>
      </c>
    </row>
    <row r="285" spans="1:8" ht="25.5" customHeight="1">
      <c r="A285" s="5">
        <v>5</v>
      </c>
      <c r="B285" s="6" t="s">
        <v>326</v>
      </c>
      <c r="C285" s="6"/>
      <c r="D285" s="3"/>
      <c r="E285" s="4"/>
      <c r="F285" s="4"/>
      <c r="G285" s="4"/>
      <c r="H285" s="4"/>
    </row>
    <row r="286" spans="1:8" ht="114.75">
      <c r="A286" s="5" t="s">
        <v>399</v>
      </c>
      <c r="B286" s="6" t="s">
        <v>328</v>
      </c>
      <c r="C286" s="6" t="s">
        <v>329</v>
      </c>
      <c r="D286" s="3">
        <v>56</v>
      </c>
      <c r="E286" s="4">
        <v>43</v>
      </c>
      <c r="F286" s="4">
        <v>43</v>
      </c>
      <c r="G286" s="4">
        <v>43</v>
      </c>
      <c r="H286" s="4">
        <v>43</v>
      </c>
    </row>
    <row r="287" spans="1:8" ht="51">
      <c r="A287" s="5" t="s">
        <v>400</v>
      </c>
      <c r="B287" s="6" t="s">
        <v>330</v>
      </c>
      <c r="C287" s="6" t="s">
        <v>331</v>
      </c>
      <c r="D287" s="3">
        <v>187.6</v>
      </c>
      <c r="E287" s="4">
        <v>188</v>
      </c>
      <c r="F287" s="4">
        <v>188</v>
      </c>
      <c r="G287" s="4">
        <v>188</v>
      </c>
      <c r="H287" s="4">
        <v>188</v>
      </c>
    </row>
    <row r="288" spans="1:8" ht="51">
      <c r="A288" s="5" t="s">
        <v>401</v>
      </c>
      <c r="B288" s="6" t="s">
        <v>332</v>
      </c>
      <c r="C288" s="6" t="s">
        <v>331</v>
      </c>
      <c r="D288" s="3">
        <v>2</v>
      </c>
      <c r="E288" s="4">
        <v>2</v>
      </c>
      <c r="F288" s="4">
        <v>2</v>
      </c>
      <c r="G288" s="4">
        <v>2</v>
      </c>
      <c r="H288" s="4">
        <v>2</v>
      </c>
    </row>
    <row r="289" spans="1:8" ht="38.25">
      <c r="A289" s="5" t="s">
        <v>402</v>
      </c>
      <c r="B289" s="6" t="s">
        <v>333</v>
      </c>
      <c r="C289" s="6" t="s">
        <v>334</v>
      </c>
      <c r="D289" s="3">
        <v>9.1</v>
      </c>
      <c r="E289" s="4">
        <v>9</v>
      </c>
      <c r="F289" s="4">
        <v>9</v>
      </c>
      <c r="G289" s="4">
        <v>9</v>
      </c>
      <c r="H289" s="4">
        <v>9</v>
      </c>
    </row>
    <row r="290" spans="1:8" ht="38.25">
      <c r="A290" s="5" t="s">
        <v>403</v>
      </c>
      <c r="B290" s="6" t="s">
        <v>335</v>
      </c>
      <c r="C290" s="6" t="s">
        <v>334</v>
      </c>
      <c r="D290" s="3">
        <v>27.4</v>
      </c>
      <c r="E290" s="4">
        <v>27.4</v>
      </c>
      <c r="F290" s="4">
        <v>28</v>
      </c>
      <c r="G290" s="4">
        <v>30</v>
      </c>
      <c r="H290" s="4">
        <v>30</v>
      </c>
    </row>
    <row r="291" spans="1:8" ht="63.75">
      <c r="A291" s="5" t="s">
        <v>404</v>
      </c>
      <c r="B291" s="6" t="s">
        <v>336</v>
      </c>
      <c r="C291" s="6" t="s">
        <v>337</v>
      </c>
      <c r="D291" s="3">
        <v>25.3</v>
      </c>
      <c r="E291" s="4">
        <v>25.3</v>
      </c>
      <c r="F291" s="4">
        <v>25.2</v>
      </c>
      <c r="G291" s="4">
        <v>25.2</v>
      </c>
      <c r="H291" s="4">
        <v>25.2</v>
      </c>
    </row>
    <row r="292" spans="1:8" ht="38.25">
      <c r="A292" s="5" t="s">
        <v>405</v>
      </c>
      <c r="B292" s="6" t="s">
        <v>338</v>
      </c>
      <c r="C292" s="6" t="s">
        <v>339</v>
      </c>
      <c r="D292" s="3">
        <v>15.2</v>
      </c>
      <c r="E292" s="4">
        <v>15.2</v>
      </c>
      <c r="F292" s="4">
        <v>15.2</v>
      </c>
      <c r="G292" s="4">
        <v>15.2</v>
      </c>
      <c r="H292" s="4">
        <v>15.2</v>
      </c>
    </row>
    <row r="293" spans="1:8" ht="38.25">
      <c r="A293" s="5" t="s">
        <v>406</v>
      </c>
      <c r="B293" s="6" t="s">
        <v>340</v>
      </c>
      <c r="C293" s="6" t="s">
        <v>339</v>
      </c>
      <c r="D293" s="3">
        <v>10.2</v>
      </c>
      <c r="E293" s="4">
        <v>10.2</v>
      </c>
      <c r="F293" s="4">
        <v>10.2</v>
      </c>
      <c r="G293" s="4">
        <v>10.1</v>
      </c>
      <c r="H293" s="4">
        <v>10</v>
      </c>
    </row>
    <row r="294" spans="1:8" ht="51">
      <c r="A294" s="5" t="s">
        <v>407</v>
      </c>
      <c r="B294" s="6" t="s">
        <v>341</v>
      </c>
      <c r="C294" s="6" t="s">
        <v>342</v>
      </c>
      <c r="D294" s="3">
        <v>680</v>
      </c>
      <c r="E294" s="4">
        <v>1081</v>
      </c>
      <c r="F294" s="4">
        <v>1075</v>
      </c>
      <c r="G294" s="4">
        <v>1050</v>
      </c>
      <c r="H294" s="4">
        <v>1020</v>
      </c>
    </row>
    <row r="295" spans="1:8" ht="63.75">
      <c r="A295" s="5">
        <v>6</v>
      </c>
      <c r="B295" s="6" t="s">
        <v>343</v>
      </c>
      <c r="C295" s="6" t="s">
        <v>344</v>
      </c>
      <c r="D295" s="3">
        <v>100</v>
      </c>
      <c r="E295" s="4">
        <v>100</v>
      </c>
      <c r="F295" s="4">
        <v>100</v>
      </c>
      <c r="G295" s="4">
        <v>100</v>
      </c>
      <c r="H295" s="4">
        <v>100</v>
      </c>
    </row>
  </sheetData>
  <sheetProtection/>
  <mergeCells count="112">
    <mergeCell ref="B268:H268"/>
    <mergeCell ref="B247:H247"/>
    <mergeCell ref="A249:A250"/>
    <mergeCell ref="C249:C250"/>
    <mergeCell ref="D249:D250"/>
    <mergeCell ref="E249:E250"/>
    <mergeCell ref="F249:F250"/>
    <mergeCell ref="G249:G250"/>
    <mergeCell ref="H249:H250"/>
    <mergeCell ref="A220:A221"/>
    <mergeCell ref="C220:C221"/>
    <mergeCell ref="D220:D221"/>
    <mergeCell ref="E220:E221"/>
    <mergeCell ref="F220:F221"/>
    <mergeCell ref="G220:G221"/>
    <mergeCell ref="H220:H221"/>
    <mergeCell ref="A215:A216"/>
    <mergeCell ref="C215:C216"/>
    <mergeCell ref="D215:D216"/>
    <mergeCell ref="E215:E216"/>
    <mergeCell ref="F215:F216"/>
    <mergeCell ref="G215:G216"/>
    <mergeCell ref="H215:H216"/>
    <mergeCell ref="B210:H210"/>
    <mergeCell ref="A212:A213"/>
    <mergeCell ref="C212:C213"/>
    <mergeCell ref="D212:D213"/>
    <mergeCell ref="E212:E213"/>
    <mergeCell ref="F212:F213"/>
    <mergeCell ref="G212:G213"/>
    <mergeCell ref="H212:H213"/>
    <mergeCell ref="E208:E209"/>
    <mergeCell ref="F208:F209"/>
    <mergeCell ref="G208:G209"/>
    <mergeCell ref="H208:H209"/>
    <mergeCell ref="A208:A209"/>
    <mergeCell ref="B208:B209"/>
    <mergeCell ref="C208:C209"/>
    <mergeCell ref="D208:D209"/>
    <mergeCell ref="E205:E206"/>
    <mergeCell ref="F205:F206"/>
    <mergeCell ref="G205:G206"/>
    <mergeCell ref="H205:H206"/>
    <mergeCell ref="A205:A206"/>
    <mergeCell ref="B205:B206"/>
    <mergeCell ref="C205:C206"/>
    <mergeCell ref="D205:D206"/>
    <mergeCell ref="B198:H198"/>
    <mergeCell ref="A200:A201"/>
    <mergeCell ref="C200:C201"/>
    <mergeCell ref="D200:D201"/>
    <mergeCell ref="E200:E201"/>
    <mergeCell ref="F200:F201"/>
    <mergeCell ref="G200:G201"/>
    <mergeCell ref="H200:H201"/>
    <mergeCell ref="A192:A193"/>
    <mergeCell ref="C192:C193"/>
    <mergeCell ref="D192:D193"/>
    <mergeCell ref="E192:E193"/>
    <mergeCell ref="F192:F193"/>
    <mergeCell ref="G192:G193"/>
    <mergeCell ref="H192:H193"/>
    <mergeCell ref="E187:E188"/>
    <mergeCell ref="F187:F188"/>
    <mergeCell ref="G187:G188"/>
    <mergeCell ref="H187:H188"/>
    <mergeCell ref="A187:A188"/>
    <mergeCell ref="B187:B188"/>
    <mergeCell ref="C187:C188"/>
    <mergeCell ref="D187:D188"/>
    <mergeCell ref="B162:H162"/>
    <mergeCell ref="A173:A174"/>
    <mergeCell ref="B173:B174"/>
    <mergeCell ref="C173:C174"/>
    <mergeCell ref="D173:D174"/>
    <mergeCell ref="E173:E174"/>
    <mergeCell ref="F173:F174"/>
    <mergeCell ref="G173:G174"/>
    <mergeCell ref="H173:H174"/>
    <mergeCell ref="B152:H152"/>
    <mergeCell ref="B85:H85"/>
    <mergeCell ref="B106:H106"/>
    <mergeCell ref="A147:A148"/>
    <mergeCell ref="C147:C148"/>
    <mergeCell ref="D147:D148"/>
    <mergeCell ref="E147:E148"/>
    <mergeCell ref="F147:F148"/>
    <mergeCell ref="G147:G148"/>
    <mergeCell ref="H147:H148"/>
    <mergeCell ref="B29:H29"/>
    <mergeCell ref="E27:E28"/>
    <mergeCell ref="F27:F28"/>
    <mergeCell ref="G27:G28"/>
    <mergeCell ref="H27:H28"/>
    <mergeCell ref="A27:A28"/>
    <mergeCell ref="B27:B28"/>
    <mergeCell ref="C27:C28"/>
    <mergeCell ref="D27:D28"/>
    <mergeCell ref="F19:F20"/>
    <mergeCell ref="G19:G20"/>
    <mergeCell ref="H19:H20"/>
    <mergeCell ref="A19:A20"/>
    <mergeCell ref="C19:C20"/>
    <mergeCell ref="D19:D20"/>
    <mergeCell ref="E19:E20"/>
    <mergeCell ref="B18:H18"/>
    <mergeCell ref="A1:H1"/>
    <mergeCell ref="A2:A3"/>
    <mergeCell ref="B2:B3"/>
    <mergeCell ref="C2:C3"/>
    <mergeCell ref="E2:E3"/>
    <mergeCell ref="F2:H2"/>
  </mergeCells>
  <hyperlinks>
    <hyperlink ref="B32" location="_ftn1" display="_ftn1"/>
    <hyperlink ref="B34" location="_ftn2" display="_ftn2"/>
    <hyperlink ref="C34" location="_ftn3" display="_ftn3"/>
  </hyperlinks>
  <printOptions/>
  <pageMargins left="0.7" right="0.7" top="0.75" bottom="0.75" header="0.3" footer="0.3"/>
  <pageSetup horizontalDpi="180" verticalDpi="180" orientation="portrait" paperSize="9" scale="77"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2015-10-19T11:03:57Z</cp:lastPrinted>
  <dcterms:created xsi:type="dcterms:W3CDTF">2006-09-28T05:33:49Z</dcterms:created>
  <dcterms:modified xsi:type="dcterms:W3CDTF">2015-11-24T10:23:31Z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